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informacje ogólne" sheetId="1" r:id="rId1"/>
    <sheet name="budynki" sheetId="2" r:id="rId2"/>
    <sheet name="elektronika" sheetId="3" r:id="rId3"/>
    <sheet name="śr. trwałe" sheetId="4" r:id="rId4"/>
    <sheet name="pojazdy" sheetId="5" r:id="rId5"/>
    <sheet name="maszyny" sheetId="6" r:id="rId6"/>
    <sheet name="drogi" sheetId="7" r:id="rId7"/>
    <sheet name="szkodowość" sheetId="8" r:id="rId8"/>
  </sheets>
  <definedNames>
    <definedName name="_xlfn.AGGREGATE" hidden="1">#NAME?</definedName>
    <definedName name="_xlnm.Print_Area" localSheetId="1">'budynki'!$A$1:$Y$162</definedName>
    <definedName name="_xlnm.Print_Area" localSheetId="2">'elektronika'!$A$1:$D$251</definedName>
    <definedName name="_xlnm.Print_Area" localSheetId="0">'informacje ogólne'!$A$1:$J$11</definedName>
    <definedName name="_xlnm.Print_Area" localSheetId="4">'pojazdy'!$A$1:$R$30</definedName>
    <definedName name="_xlnm.Print_Area" localSheetId="3">'śr. trwałe'!$A$1:$C$14</definedName>
  </definedNames>
  <calcPr fullCalcOnLoad="1"/>
</workbook>
</file>

<file path=xl/sharedStrings.xml><?xml version="1.0" encoding="utf-8"?>
<sst xmlns="http://schemas.openxmlformats.org/spreadsheetml/2006/main" count="2784" uniqueCount="814">
  <si>
    <t>lp.</t>
  </si>
  <si>
    <t>rok budowy</t>
  </si>
  <si>
    <t>lokalizacja (adres)</t>
  </si>
  <si>
    <t xml:space="preserve">nazwa  </t>
  </si>
  <si>
    <t>rok produkcji</t>
  </si>
  <si>
    <t>Razem</t>
  </si>
  <si>
    <t>Lp.</t>
  </si>
  <si>
    <t>Marka</t>
  </si>
  <si>
    <t>Typ, model</t>
  </si>
  <si>
    <t>Nr podw./ nadw.</t>
  </si>
  <si>
    <t>Nr rej.</t>
  </si>
  <si>
    <t>Poj.</t>
  </si>
  <si>
    <t>Rok prod.</t>
  </si>
  <si>
    <t>Ilość miejsc</t>
  </si>
  <si>
    <t>Ładowność</t>
  </si>
  <si>
    <t xml:space="preserve">nazwa budynku/ budowli </t>
  </si>
  <si>
    <t>Razem:</t>
  </si>
  <si>
    <t>FORD</t>
  </si>
  <si>
    <t>CITROEN</t>
  </si>
  <si>
    <t>osobowy</t>
  </si>
  <si>
    <t>NIP</t>
  </si>
  <si>
    <t>REGON</t>
  </si>
  <si>
    <t>Rodzaj pojazdu zgodnie z dowodem rejestracyjnym lub innymi dokumentami</t>
  </si>
  <si>
    <t>-</t>
  </si>
  <si>
    <t>Budynek gospodarczy</t>
  </si>
  <si>
    <t>Budynek mieszkalny</t>
  </si>
  <si>
    <t>Zestaw komputerowy</t>
  </si>
  <si>
    <t>przyczepa</t>
  </si>
  <si>
    <t>Nazwa jednostki</t>
  </si>
  <si>
    <t>Adres</t>
  </si>
  <si>
    <t>PKD</t>
  </si>
  <si>
    <t>Rodzaj prowadzonej działalności (opisowo)</t>
  </si>
  <si>
    <t>Liczba pracowników</t>
  </si>
  <si>
    <t>Liczba uczniów/ wychowanków/ pensjonariuszy</t>
  </si>
  <si>
    <t>8411Z</t>
  </si>
  <si>
    <t>kierowanie podstawowymi rodzajami działalności publicznej</t>
  </si>
  <si>
    <t>NIE</t>
  </si>
  <si>
    <t>ŁĄCZNIE:</t>
  </si>
  <si>
    <t>AC</t>
  </si>
  <si>
    <t>Gminna Biblioteka Publiczna</t>
  </si>
  <si>
    <t>Gminny Ośrodek Pomocy Społecznej</t>
  </si>
  <si>
    <t>przeznaczenie budynku/ budowli</t>
  </si>
  <si>
    <t>czy budynek jest użytkowany?</t>
  </si>
  <si>
    <t>czy budynek jest przeznaczony do rozbiórki?</t>
  </si>
  <si>
    <t>czy jest to budynek zabydkowy, podlegający nadzorowi konserwatora zabytków?</t>
  </si>
  <si>
    <t>Rodzaj materiałów budowlanych, z jakich wykonano budynek</t>
  </si>
  <si>
    <t>mury</t>
  </si>
  <si>
    <t>stropy</t>
  </si>
  <si>
    <t>pustak</t>
  </si>
  <si>
    <t>papa</t>
  </si>
  <si>
    <t>blacha</t>
  </si>
  <si>
    <t>dachówka</t>
  </si>
  <si>
    <t>Opis stanu technicznego budynku wg poniższych elementów budynku</t>
  </si>
  <si>
    <t>instalacja elektryczna</t>
  </si>
  <si>
    <t>sieć wodno- kanalizacyjna oraz centralnego ogrzewania</t>
  </si>
  <si>
    <t>instalacja gazowa</t>
  </si>
  <si>
    <t>bardzo dobry</t>
  </si>
  <si>
    <t>dobry</t>
  </si>
  <si>
    <t>do remontu</t>
  </si>
  <si>
    <t>informacja o przeprowadzonych remontach i modernizacji budynków starszych niż 50 lat</t>
  </si>
  <si>
    <t>odległość od najbliższej rzeki lub innego zbiornika wodnego</t>
  </si>
  <si>
    <t>ilość kontygnacji</t>
  </si>
  <si>
    <t>OC</t>
  </si>
  <si>
    <t>Tabela nr 2 - Wykaz budynków i budowli w Gminie Gąsawa</t>
  </si>
  <si>
    <t>Tabela nr 3 - Wykaz sprzętu elektronicznego w Gminie Gąsawa</t>
  </si>
  <si>
    <t>Tabela nr 4 - Informacja o majątku trwałym w Gminie Gąsawa</t>
  </si>
  <si>
    <t>ul. Żnińska 8,
88-410 Gąsawa</t>
  </si>
  <si>
    <t>Annowo</t>
  </si>
  <si>
    <t>Pniewy 4</t>
  </si>
  <si>
    <t>Pniewy 3</t>
  </si>
  <si>
    <t>Gąsawa, ul. Żnińska 10a</t>
  </si>
  <si>
    <t>suporeks</t>
  </si>
  <si>
    <t>dach płaski</t>
  </si>
  <si>
    <t>Oćwieka</t>
  </si>
  <si>
    <t>Drewno</t>
  </si>
  <si>
    <t>eternit</t>
  </si>
  <si>
    <t>Obudno</t>
  </si>
  <si>
    <t>Łysinin</t>
  </si>
  <si>
    <t>zabezpieczenia p-poż zgodnie z ustawą</t>
  </si>
  <si>
    <t>Ostrówce</t>
  </si>
  <si>
    <t>Budynek świetlicy - kaplica</t>
  </si>
  <si>
    <t>Gogółkowo</t>
  </si>
  <si>
    <t>Sala widowiskowa "Stodoła"</t>
  </si>
  <si>
    <t>Gąsawa, ul. Żnińska</t>
  </si>
  <si>
    <t xml:space="preserve">dach płaski </t>
  </si>
  <si>
    <t>Budynek recepcji LOK</t>
  </si>
  <si>
    <t>Laski Wielkie</t>
  </si>
  <si>
    <t>Budynek gminny - GOK</t>
  </si>
  <si>
    <t>Gąsawa, ul. Żnińska 19</t>
  </si>
  <si>
    <t>Budynek świetlicy</t>
  </si>
  <si>
    <t>Godawy</t>
  </si>
  <si>
    <t>Gąsawa, ul. Rynek 3</t>
  </si>
  <si>
    <t>Budynek administracyjny UG</t>
  </si>
  <si>
    <t>Gąsawa, ul. Żnińska 8</t>
  </si>
  <si>
    <t>Budynek Ośrodka Zdrowia</t>
  </si>
  <si>
    <t>Garaże przy GOK</t>
  </si>
  <si>
    <t>1998, 2003</t>
  </si>
  <si>
    <t>Nowawieś Pałucka</t>
  </si>
  <si>
    <t>Wiata autobusowa</t>
  </si>
  <si>
    <t>Gąsawa</t>
  </si>
  <si>
    <t>Głowy</t>
  </si>
  <si>
    <t>Pniewy</t>
  </si>
  <si>
    <t>Marcinkowo Dolne</t>
  </si>
  <si>
    <t>Szelejewo</t>
  </si>
  <si>
    <t>Marcinkowo Górne</t>
  </si>
  <si>
    <t>Rozalinowo</t>
  </si>
  <si>
    <t>Komratowo</t>
  </si>
  <si>
    <t>Straznica OSP</t>
  </si>
  <si>
    <t>1970, 2004</t>
  </si>
  <si>
    <t>Biskupin</t>
  </si>
  <si>
    <t>Piastowo</t>
  </si>
  <si>
    <t>Laski Małe</t>
  </si>
  <si>
    <t>Ośrodek Zdrowia</t>
  </si>
  <si>
    <t>1966, 2009</t>
  </si>
  <si>
    <t>Gąsawa ul. Półwiejska 1</t>
  </si>
  <si>
    <t>Gasawa, ul.Trzemeszeńska</t>
  </si>
  <si>
    <t>Wyposażenie plaży Gasawa</t>
  </si>
  <si>
    <t>Boisko i plac zabaw Gogółkowo</t>
  </si>
  <si>
    <t>2006, 2013</t>
  </si>
  <si>
    <t>Plac zabaw</t>
  </si>
  <si>
    <t>Gasawa</t>
  </si>
  <si>
    <t>2007, 2012, 2013</t>
  </si>
  <si>
    <t>Glowy</t>
  </si>
  <si>
    <t>Boisko wiejskie</t>
  </si>
  <si>
    <t>Chomiąża Szlachecka</t>
  </si>
  <si>
    <t>Pomost drewniany-Gogółkowo</t>
  </si>
  <si>
    <t>Pomost drewniany-Pniewy</t>
  </si>
  <si>
    <t>Pomost drewniany-Gąsawka</t>
  </si>
  <si>
    <t>Gąsawka</t>
  </si>
  <si>
    <t>Pomost drewniany-Biskupin</t>
  </si>
  <si>
    <t>Pomost Łysinin</t>
  </si>
  <si>
    <t xml:space="preserve">Plac zabaw </t>
  </si>
  <si>
    <t>Grzybek taneczny</t>
  </si>
  <si>
    <t xml:space="preserve">Pomost drewniany </t>
  </si>
  <si>
    <t>Wiktorowo</t>
  </si>
  <si>
    <t>Budynek garażowo-gospodarczy</t>
  </si>
  <si>
    <t>Gąsawa, ul. Biskupińska 2</t>
  </si>
  <si>
    <t xml:space="preserve">Budynek mieszkalny </t>
  </si>
  <si>
    <t>Boisko treningowe</t>
  </si>
  <si>
    <t>JELCZ</t>
  </si>
  <si>
    <t>004</t>
  </si>
  <si>
    <t>CZN H532</t>
  </si>
  <si>
    <t>STAR</t>
  </si>
  <si>
    <t>FSC STARACHOWICE 244</t>
  </si>
  <si>
    <t>SUS0244ASW0012708</t>
  </si>
  <si>
    <t>BCN 4591</t>
  </si>
  <si>
    <t>P244LM109392</t>
  </si>
  <si>
    <t>CZN E563</t>
  </si>
  <si>
    <t>FSC STARACHOWICE 266</t>
  </si>
  <si>
    <t>A266H026317342</t>
  </si>
  <si>
    <t>CZN 35GJ</t>
  </si>
  <si>
    <t>TRANSIT</t>
  </si>
  <si>
    <t>Volksvagen</t>
  </si>
  <si>
    <t>VW TRANSPORTER</t>
  </si>
  <si>
    <t>WV1ZZZ70ZTH237125</t>
  </si>
  <si>
    <t>CZN 21GC</t>
  </si>
  <si>
    <t>STOLARCZYK TGM</t>
  </si>
  <si>
    <t>WMAN 36ZZ3BY254634</t>
  </si>
  <si>
    <t>CZN 98WV</t>
  </si>
  <si>
    <t>WMAN36ZZXCY286689</t>
  </si>
  <si>
    <t>CZN 98FE</t>
  </si>
  <si>
    <t>Nazwa drogi</t>
  </si>
  <si>
    <t>Długość (km)</t>
  </si>
  <si>
    <t>Nowawieś Pałucka-Mokre nr 130601 C</t>
  </si>
  <si>
    <t>Obudno-Parlin nr 130602 C</t>
  </si>
  <si>
    <t>Gogółkowo-Czewujewo nr 130603 C</t>
  </si>
  <si>
    <t>Od drogi nr 05742 Godawy nr 130604 C</t>
  </si>
  <si>
    <t>Szelejewo-wieś nr 130605 C</t>
  </si>
  <si>
    <t>Marcinkowo Górne-Komratowo nr 130606 C</t>
  </si>
  <si>
    <t>Chomiąża Szl.-Nowawieś Pałucka nr 130607 C</t>
  </si>
  <si>
    <t>Piastowo-wieś nr 130608 C</t>
  </si>
  <si>
    <t>Czewujewo-Biskupin nr 130609 C</t>
  </si>
  <si>
    <t>Godawy-Łysinin nr 130610 C</t>
  </si>
  <si>
    <t>Rozalinowo-Chomiąża Szl. nr 130611 C</t>
  </si>
  <si>
    <t>Ostrówce-Obudno nr 130612 C</t>
  </si>
  <si>
    <t>Ostrówce-Rozalinowo nr 130613 C</t>
  </si>
  <si>
    <t>Rozalinowo-wieś nr 130614 C</t>
  </si>
  <si>
    <t>Grochowiska-Szelejewo nr 130615 C</t>
  </si>
  <si>
    <t>Szelejewo-Oćwieka nr 130616 C</t>
  </si>
  <si>
    <t>Wenecja-Pniewy nr 130617 C</t>
  </si>
  <si>
    <t>Od drogi nr 05753 Ryszewko nr 130618 C</t>
  </si>
  <si>
    <t>Gałęzewo-Szelejewo nr 130619 C</t>
  </si>
  <si>
    <t>Marcinkowo Górne-Szelejewo nr 130620 C</t>
  </si>
  <si>
    <t>Gąsawa-Huby Gąsawskie nr 130621 C</t>
  </si>
  <si>
    <t>Drewno-Osiny nr 130622 C</t>
  </si>
  <si>
    <t>Chomiąża Szl.-Obudno nr 130623 C</t>
  </si>
  <si>
    <t>Piastowo-Obudno nr 130624 C</t>
  </si>
  <si>
    <t>Laski  Małe-Chomiąża Szl. Nr 130625 C</t>
  </si>
  <si>
    <t>Chomiąża Szl.-Parlinek nr 130626 C</t>
  </si>
  <si>
    <t>Chomiąża Szl.-Osiny nr 130627 C</t>
  </si>
  <si>
    <t>Ryszewko-Jeziora nr 130628 C</t>
  </si>
  <si>
    <t>Wiktorowo-wieś nr 130629 C</t>
  </si>
  <si>
    <t>Biskupin-Marcinkowo Górne nr 130630 C</t>
  </si>
  <si>
    <t>Bożejewice-Marcinkowo Dolne nr 130631 C</t>
  </si>
  <si>
    <t>Osiny-Niestronno nr 130632 C</t>
  </si>
  <si>
    <t>Biskupin-wieś nr 130633 C</t>
  </si>
  <si>
    <t>Od ul.L.Białego do ul.Żnińskiej nr 130634 C</t>
  </si>
  <si>
    <t>Od ul. Żnińskiej przez Półwiejską nr 130635 C</t>
  </si>
  <si>
    <t>Ul.Półwiejska i ul. Jeziorna nr 130636 C</t>
  </si>
  <si>
    <t>Szelejewo-Oćwieka nr 130637 C</t>
  </si>
  <si>
    <t>ul. Franciszka Kowalika nr 130638 C</t>
  </si>
  <si>
    <t>ul. Piastowska nr 130639 C</t>
  </si>
  <si>
    <t>092368547</t>
  </si>
  <si>
    <t>ul. Żnińska 19,
88-410 Gąsawa</t>
  </si>
  <si>
    <t>8899Z</t>
  </si>
  <si>
    <t>pozostała pomoc społeczna bez zakwaterowania , gdzie indziej niesklasyfikowana</t>
  </si>
  <si>
    <t>Zakład Robót Publicznych</t>
  </si>
  <si>
    <t xml:space="preserve"> 091284370</t>
  </si>
  <si>
    <t>Hydrofornia</t>
  </si>
  <si>
    <t>cz. socjalna -bloczek cegła, hala technologiczna - element żelbetowy prefabrykowany</t>
  </si>
  <si>
    <t>żelbetowe elementy prefabrykowane</t>
  </si>
  <si>
    <t>okienna bardzo dobry, drzwiowa dobry</t>
  </si>
  <si>
    <t>żelbetowy wylewany na mokro</t>
  </si>
  <si>
    <t>wodna dobry</t>
  </si>
  <si>
    <t>dostateczny</t>
  </si>
  <si>
    <t>Zestaw hydroforowy stacji podwyższania ciśnienia</t>
  </si>
  <si>
    <t>element z płyty obornickiej</t>
  </si>
  <si>
    <t>płyta obornicka</t>
  </si>
  <si>
    <t>Przepompownia P-1A</t>
  </si>
  <si>
    <t>Przepompownia P-3</t>
  </si>
  <si>
    <t>Gąsawa, ul. L. Białego</t>
  </si>
  <si>
    <t>Przepompownia P-4</t>
  </si>
  <si>
    <t>Gąsawa, ul. Rynek</t>
  </si>
  <si>
    <t>Przepompownia P-2</t>
  </si>
  <si>
    <t>Gąsawa, ul. Trzemesz.</t>
  </si>
  <si>
    <t>Przepompownia</t>
  </si>
  <si>
    <t>Przepompownia P-6</t>
  </si>
  <si>
    <t>Przepompownia Muzeum</t>
  </si>
  <si>
    <t>Przepompownia PAŁAC</t>
  </si>
  <si>
    <t>Przepompownia G-2</t>
  </si>
  <si>
    <t>Przepompownia G-1</t>
  </si>
  <si>
    <t>Przepompownia PS-1</t>
  </si>
  <si>
    <t>Przepompownia PS-2</t>
  </si>
  <si>
    <t>Przepompownia PS-3</t>
  </si>
  <si>
    <t>Folusz</t>
  </si>
  <si>
    <t>Łysinin – Leśniczówka</t>
  </si>
  <si>
    <t>Przepompownia P-1</t>
  </si>
  <si>
    <t xml:space="preserve"> Przepompownia</t>
  </si>
  <si>
    <t>Gogółkowo – czworaki</t>
  </si>
  <si>
    <t>Gąsawa, ul. Parkowa</t>
  </si>
  <si>
    <t>Oćwieka I</t>
  </si>
  <si>
    <t>Oćwieka II</t>
  </si>
  <si>
    <t>CZN U010</t>
  </si>
  <si>
    <t>URSUS</t>
  </si>
  <si>
    <t>C-360</t>
  </si>
  <si>
    <t>BYN 557V</t>
  </si>
  <si>
    <t>ciągnik rolniczy</t>
  </si>
  <si>
    <t>C-330</t>
  </si>
  <si>
    <t>BYN 535V</t>
  </si>
  <si>
    <t>PRZYCZEPA</t>
  </si>
  <si>
    <t>BYU 564H</t>
  </si>
  <si>
    <t>4500</t>
  </si>
  <si>
    <t>BYU 565H</t>
  </si>
  <si>
    <t>PU-085</t>
  </si>
  <si>
    <t>BYU 550H</t>
  </si>
  <si>
    <t>ROMET</t>
  </si>
  <si>
    <t>OGAR 205</t>
  </si>
  <si>
    <t>020990</t>
  </si>
  <si>
    <t>BYX 8727</t>
  </si>
  <si>
    <t>motorower</t>
  </si>
  <si>
    <t>Mercedes</t>
  </si>
  <si>
    <t>VITO 2.2 CDI</t>
  </si>
  <si>
    <t>WDF63815413507183</t>
  </si>
  <si>
    <t>CZN 51KG</t>
  </si>
  <si>
    <t>Zetor</t>
  </si>
  <si>
    <t>000P1F2J32LL01205</t>
  </si>
  <si>
    <t>ciągnik</t>
  </si>
  <si>
    <t>BERLINGO</t>
  </si>
  <si>
    <t>VF7GJRHYK93119162</t>
  </si>
  <si>
    <t>CZN EP78</t>
  </si>
  <si>
    <t xml:space="preserve">Zielona Szkoła  </t>
  </si>
  <si>
    <t>TAK</t>
  </si>
  <si>
    <t>dobra</t>
  </si>
  <si>
    <t>Budynek gimnazjum</t>
  </si>
  <si>
    <t>Budynek szkolny</t>
  </si>
  <si>
    <t>Świetlica wiejska</t>
  </si>
  <si>
    <t>2010-2011</t>
  </si>
  <si>
    <t>Ryszewko</t>
  </si>
  <si>
    <t>Nissan Primastar</t>
  </si>
  <si>
    <t>OF758196</t>
  </si>
  <si>
    <t>VSKJ4BHB6UY618404</t>
  </si>
  <si>
    <t>CZN 29RC</t>
  </si>
  <si>
    <t>500 metrów</t>
  </si>
  <si>
    <t>Przedszkole Samorządowe w Gąsawie</t>
  </si>
  <si>
    <t>Zestaw tablic interaktywnych</t>
  </si>
  <si>
    <t>Urządzenie wielofunkcyjne</t>
  </si>
  <si>
    <t>Szkoła Podstawowa w Laskach Wielkich</t>
  </si>
  <si>
    <t>Zestaw Komputerowy</t>
  </si>
  <si>
    <t>Aparat cyfrowy</t>
  </si>
  <si>
    <t>Sprzęt nagłaśniający</t>
  </si>
  <si>
    <t>090113903</t>
  </si>
  <si>
    <t>Gminny Ośrodek Kultury</t>
  </si>
  <si>
    <t>341201964</t>
  </si>
  <si>
    <t>Urząd Gminy w Gąsawie</t>
  </si>
  <si>
    <t>ul. Żnińska 19, 
88-410 Gąsawa</t>
  </si>
  <si>
    <t xml:space="preserve"> 9101A</t>
  </si>
  <si>
    <t>działalność bibliotek</t>
  </si>
  <si>
    <t>9004Z</t>
  </si>
  <si>
    <t>działalność obiektów kulturalnych</t>
  </si>
  <si>
    <t>000265974</t>
  </si>
  <si>
    <t>ul. Żnińska 17, 
88-410 Gąsawa</t>
  </si>
  <si>
    <t>8510Z</t>
  </si>
  <si>
    <t>wychowanie przedszkolne</t>
  </si>
  <si>
    <t xml:space="preserve"> 001201195</t>
  </si>
  <si>
    <t>8520Z</t>
  </si>
  <si>
    <t>szkoły podstawowe</t>
  </si>
  <si>
    <t>Laski Wielkie 25, 
88-410 Gąsawa</t>
  </si>
  <si>
    <t>ul. Leszka Białego 6, 
88-410 Gąsawa</t>
  </si>
  <si>
    <t>mieszkalny</t>
  </si>
  <si>
    <t>świetlica</t>
  </si>
  <si>
    <t>garaże</t>
  </si>
  <si>
    <t>gospodarczy</t>
  </si>
  <si>
    <t>wiata autobusowa</t>
  </si>
  <si>
    <t>plac zabaw</t>
  </si>
  <si>
    <t>boisko</t>
  </si>
  <si>
    <t>pomost</t>
  </si>
  <si>
    <t>NNW</t>
  </si>
  <si>
    <t>ASS</t>
  </si>
  <si>
    <t>x</t>
  </si>
  <si>
    <t>MAN TGM 13.298</t>
  </si>
  <si>
    <t xml:space="preserve">MAN </t>
  </si>
  <si>
    <t>TGA 13.290</t>
  </si>
  <si>
    <t>Proxima 65</t>
  </si>
  <si>
    <t>nie</t>
  </si>
  <si>
    <t>WARTOŚĆ KSIĘGOWA BRUTTO (łączna wartość wszystkich środków ewidencjonowanych)</t>
  </si>
  <si>
    <t>1908, 2013</t>
  </si>
  <si>
    <t>RAZEM</t>
  </si>
  <si>
    <t>Nazwa maszyny (urządzenia)</t>
  </si>
  <si>
    <t>Rok produkcji</t>
  </si>
  <si>
    <t>Suma ubezpieczenia</t>
  </si>
  <si>
    <t>Miejsce ubezpieczenia (adres)</t>
  </si>
  <si>
    <t>W tym zbiory biblioteczne</t>
  </si>
  <si>
    <t>cegła</t>
  </si>
  <si>
    <t>1000 metrów</t>
  </si>
  <si>
    <t>3000 metrów</t>
  </si>
  <si>
    <t>5000 metrów</t>
  </si>
  <si>
    <t>2000 metrów</t>
  </si>
  <si>
    <t>edukacja</t>
  </si>
  <si>
    <t>hala sportowa</t>
  </si>
  <si>
    <t>remonty prowadzone na bieżąco</t>
  </si>
  <si>
    <t xml:space="preserve"> Tablice interaktywne</t>
  </si>
  <si>
    <t xml:space="preserve"> zabezpieczenia p-poż zgodnie z ustawą</t>
  </si>
  <si>
    <t>Zestaw hydroforowy</t>
  </si>
  <si>
    <t>Gąsawa, ul. Białego 6</t>
  </si>
  <si>
    <t>tak</t>
  </si>
  <si>
    <t>drewniany</t>
  </si>
  <si>
    <t>1500 m</t>
  </si>
  <si>
    <t>300 m</t>
  </si>
  <si>
    <t>150 m</t>
  </si>
  <si>
    <t>600 m</t>
  </si>
  <si>
    <t>1000 m</t>
  </si>
  <si>
    <t>3500 m</t>
  </si>
  <si>
    <t>500 m</t>
  </si>
  <si>
    <t xml:space="preserve">150m </t>
  </si>
  <si>
    <t>700 m</t>
  </si>
  <si>
    <t>800 m</t>
  </si>
  <si>
    <t>50 m</t>
  </si>
  <si>
    <t>2500 m</t>
  </si>
  <si>
    <t>betonowy</t>
  </si>
  <si>
    <t>200 m</t>
  </si>
  <si>
    <t>5000 m</t>
  </si>
  <si>
    <t>400 m</t>
  </si>
  <si>
    <t xml:space="preserve">nie </t>
  </si>
  <si>
    <t>kaplica</t>
  </si>
  <si>
    <t>sala widowiskowa</t>
  </si>
  <si>
    <t>kultura</t>
  </si>
  <si>
    <t>administracja</t>
  </si>
  <si>
    <t>ośrodek zdrowia</t>
  </si>
  <si>
    <t>rekreacja</t>
  </si>
  <si>
    <t>strażnica OSP</t>
  </si>
  <si>
    <t>bd</t>
  </si>
  <si>
    <t>brak danych</t>
  </si>
  <si>
    <t>czerwona cegła</t>
  </si>
  <si>
    <t>blachodachówka</t>
  </si>
  <si>
    <t>powierzchnia użytkowa</t>
  </si>
  <si>
    <t>150 m²</t>
  </si>
  <si>
    <t>36 m²</t>
  </si>
  <si>
    <t>62 m²</t>
  </si>
  <si>
    <t>144 m²</t>
  </si>
  <si>
    <t>166 m²</t>
  </si>
  <si>
    <t>39 m²</t>
  </si>
  <si>
    <t>87 m²</t>
  </si>
  <si>
    <t>393 m²</t>
  </si>
  <si>
    <t>60 m²</t>
  </si>
  <si>
    <t>315 m²</t>
  </si>
  <si>
    <t>343 m²</t>
  </si>
  <si>
    <t>106 m²</t>
  </si>
  <si>
    <t>78 m²</t>
  </si>
  <si>
    <t>212 m²</t>
  </si>
  <si>
    <t>370 m²</t>
  </si>
  <si>
    <t>188 m²</t>
  </si>
  <si>
    <t>48 m²</t>
  </si>
  <si>
    <t>20 m²</t>
  </si>
  <si>
    <t>72 m²</t>
  </si>
  <si>
    <t>120 m²</t>
  </si>
  <si>
    <t>40 m²</t>
  </si>
  <si>
    <t>30 m²</t>
  </si>
  <si>
    <t>454 m²</t>
  </si>
  <si>
    <t>12 m²</t>
  </si>
  <si>
    <t>333 m²</t>
  </si>
  <si>
    <t>Budynek hali sportowej</t>
  </si>
  <si>
    <t>Boisko ze sztuczną nawierzchnią</t>
  </si>
  <si>
    <t>Maszt na boisku sportowym</t>
  </si>
  <si>
    <t xml:space="preserve">Siatka ba boisku sportowym </t>
  </si>
  <si>
    <t>Ogrodzenie Kompleksu Sportowego</t>
  </si>
  <si>
    <t>Lampy solarowe 2 szt.</t>
  </si>
  <si>
    <t xml:space="preserve">Grzybek taneczny </t>
  </si>
  <si>
    <t>Wodociąg</t>
  </si>
  <si>
    <t>Komputer M-Disc-LG + Monitor Samsung</t>
  </si>
  <si>
    <t xml:space="preserve">Mikrofony - zestaw bezprzewodowy </t>
  </si>
  <si>
    <t>KOMPUTER – STACJA DYSKÓW</t>
  </si>
  <si>
    <t>KOMPUTER – NTTBUSINESS WA800W</t>
  </si>
  <si>
    <t>URZĄDZENIE WIELOFUNKCYJNE SAMSUNG SL-M2875 ND</t>
  </si>
  <si>
    <t>ZASILACZ UPS GT POWER BOX LCD 650 VA</t>
  </si>
  <si>
    <t>DRUKARKA HP LASER JET M1212 NF</t>
  </si>
  <si>
    <t>PSIONY wraz z oprogramowaniem i drukarką</t>
  </si>
  <si>
    <t>Kocioł c.o.</t>
  </si>
  <si>
    <t xml:space="preserve">Gąsawa, ul. Biskupińska </t>
  </si>
  <si>
    <t xml:space="preserve">Kocioł c.o. </t>
  </si>
  <si>
    <t>Laski Wielkie - sala</t>
  </si>
  <si>
    <t xml:space="preserve">Laski Wielkie </t>
  </si>
  <si>
    <t>Przedszkole Samorządowe</t>
  </si>
  <si>
    <t>Kocioł co</t>
  </si>
  <si>
    <t xml:space="preserve">Kotłownia </t>
  </si>
  <si>
    <t>Kocioł co Viadrus 25kw</t>
  </si>
  <si>
    <t>092351185</t>
  </si>
  <si>
    <t>Lampa solarna</t>
  </si>
  <si>
    <t>Monitor</t>
  </si>
  <si>
    <t>Drukarka</t>
  </si>
  <si>
    <t>Urzadzenie wielofunkcyjne ECOSYS</t>
  </si>
  <si>
    <t>UG Gąsawa</t>
  </si>
  <si>
    <t>MONITOR LCD 21'' TN LED, GL2250</t>
  </si>
  <si>
    <t>KOMPUTER HP-STACJA DYSKÓW</t>
  </si>
  <si>
    <t>MONITOR LCD 21,5'' TNLEDGL2250</t>
  </si>
  <si>
    <t>KOPIARKA CYFROWA RICOH MODEL MP 2554SP</t>
  </si>
  <si>
    <t>Komputer FUJITSU z oprogramowaniem</t>
  </si>
  <si>
    <t>Laptop Lenovo E50-80</t>
  </si>
  <si>
    <t>Piec co - TEKLADRAC DU O 75 KW</t>
  </si>
  <si>
    <t>Urządzenie wielofunkcyjne Brother</t>
  </si>
  <si>
    <t>Laptop multimedialny 2842,60x3</t>
  </si>
  <si>
    <t>Kamera do teleskopu</t>
  </si>
  <si>
    <t>Rzutnik multimedialny</t>
  </si>
  <si>
    <t>Kocioł co Galmet</t>
  </si>
  <si>
    <t>Orlik Lekkoatletyczny</t>
  </si>
  <si>
    <t>34,68 m²</t>
  </si>
  <si>
    <t>cegła pełna</t>
  </si>
  <si>
    <t>Transporter</t>
  </si>
  <si>
    <t>CZN VC20</t>
  </si>
  <si>
    <t>Gąsawa, Żnińska 19</t>
  </si>
  <si>
    <t>specjalny/pożarniczy</t>
  </si>
  <si>
    <t>Laptop Dell 5558 15,6 cal</t>
  </si>
  <si>
    <t>Notebook Acer Aspire E5-573 13-4005U 4GB</t>
  </si>
  <si>
    <t>Równiarka</t>
  </si>
  <si>
    <t>MG135</t>
  </si>
  <si>
    <t>brak</t>
  </si>
  <si>
    <t>równiarka</t>
  </si>
  <si>
    <t>Pomieszczenie socjalne</t>
  </si>
  <si>
    <t>Budynek kontenerowy</t>
  </si>
  <si>
    <t>Gąsawa, Żnińska 20</t>
  </si>
  <si>
    <t>Marcinkowo Dolne dz.10/11</t>
  </si>
  <si>
    <t>stalowe</t>
  </si>
  <si>
    <t>murowany z bloczków</t>
  </si>
  <si>
    <t>bardzo dobra</t>
  </si>
  <si>
    <t>wod-kan-bardzo dobry, co-brak</t>
  </si>
  <si>
    <t>co-brak, wodna-bardzo dobry</t>
  </si>
  <si>
    <t>stalowa</t>
  </si>
  <si>
    <t>Komputer FUJITSU do obsługi monitoringu</t>
  </si>
  <si>
    <t xml:space="preserve">MONITOR LCD 21,5'' </t>
  </si>
  <si>
    <t>MONITOR PHILIPS</t>
  </si>
  <si>
    <t>Łącznie</t>
  </si>
  <si>
    <t>urządzenie wielofunkcyjne</t>
  </si>
  <si>
    <t>mikrofon bezprzewodowy</t>
  </si>
  <si>
    <t>Tabela nr 5 - Wykaz pojazdów w Gminie Gąsawa</t>
  </si>
  <si>
    <t>Tabela nr 6 - Wykaz maszyn i urządzeń do ubezpieczenia od uszkodzeń (od wszystkich ryzyk)</t>
  </si>
  <si>
    <t>STACJA DYSKÓW</t>
  </si>
  <si>
    <t>MONITOR LCD 22</t>
  </si>
  <si>
    <t>SERWER NTT TYTAN Z SZAFĄ (011)</t>
  </si>
  <si>
    <t>SKANER CANON</t>
  </si>
  <si>
    <t>ZASILACZ - UPS POWER 2200VA</t>
  </si>
  <si>
    <t>Laptop I5-5200 4GB 1TB GF920 W10</t>
  </si>
  <si>
    <t>Laptop 15,6'' HP Pavilion</t>
  </si>
  <si>
    <t>Szkoła Podstawowa w Gąsawie</t>
  </si>
  <si>
    <t>000556750</t>
  </si>
  <si>
    <t>Drukarka HP LJP1102W</t>
  </si>
  <si>
    <t>Ekran do rzutnika mulitimedialnego</t>
  </si>
  <si>
    <t>Mikroskop z kamerą USB - szt. 2</t>
  </si>
  <si>
    <t>Zasilacz UPS - szt. 2</t>
  </si>
  <si>
    <t>Rzutnik multimedialny - szt. 3</t>
  </si>
  <si>
    <t>Drukarka ze skanerem - szt. 4</t>
  </si>
  <si>
    <t>Tablica interaktywna - szt. 2</t>
  </si>
  <si>
    <t>Drukarka 3D - szt. 2</t>
  </si>
  <si>
    <t>Przełącznik zarządzalny - szt. 3</t>
  </si>
  <si>
    <t>Router - szt. 5</t>
  </si>
  <si>
    <t>Wizualizer - szt. 2</t>
  </si>
  <si>
    <t>Serwer plików NAS - szt. 2</t>
  </si>
  <si>
    <t>Mikroskop optyczny - szt. 8</t>
  </si>
  <si>
    <t xml:space="preserve">Centrala telefoniczna </t>
  </si>
  <si>
    <t xml:space="preserve">GPS </t>
  </si>
  <si>
    <t>Aparat fotograficzny - szt. 3</t>
  </si>
  <si>
    <t>Przenośny komputer dla nauczyciela - szt. 33</t>
  </si>
  <si>
    <t>Klimatyzator</t>
  </si>
  <si>
    <t>Switch - szt. 2</t>
  </si>
  <si>
    <t>Notebooki z oprogramowaniem</t>
  </si>
  <si>
    <t>Pakiet platformy e-dziennik</t>
  </si>
  <si>
    <t>Komputer Lenovo All in one C410z</t>
  </si>
  <si>
    <t>UPS Ever Sinline RT XL 30 000</t>
  </si>
  <si>
    <t xml:space="preserve">Zasilacz UPS Ever Sinline 3000 USB </t>
  </si>
  <si>
    <t>Zestaw komputerowy Komputronik Pro DX-250-2 szt po 2999 zł</t>
  </si>
  <si>
    <t>Drukarka HP LASERJET PRO M402dw</t>
  </si>
  <si>
    <t>Drukarka HP LaserJet Enterprise M506dn</t>
  </si>
  <si>
    <t>Zestaw bezprzewodowy SHURE BLX 288/PG/58</t>
  </si>
  <si>
    <t>ZASŁAW</t>
  </si>
  <si>
    <t>PKZ 12/NBH1 M9D1</t>
  </si>
  <si>
    <t>SVHPKZ1200H001165</t>
  </si>
  <si>
    <t>CZN US98</t>
  </si>
  <si>
    <t>przyczepa lekka</t>
  </si>
  <si>
    <t>Ośtrówce, budynek mieszkalny gminny</t>
  </si>
  <si>
    <t>Komputer DELL, monitor, UPS</t>
  </si>
  <si>
    <t>Drukarka HP LASERJET</t>
  </si>
  <si>
    <t>Drukarka MEFA</t>
  </si>
  <si>
    <t>WV1ZZZ7JZ6X0134Z1</t>
  </si>
  <si>
    <t>Kosiarka Bijakowa</t>
  </si>
  <si>
    <t>Agregat prądotwórczy</t>
  </si>
  <si>
    <t>Tabela nr 1 - Informacje ogólne</t>
  </si>
  <si>
    <t>562-17-13-325</t>
  </si>
  <si>
    <t>Urząd Gminy*</t>
  </si>
  <si>
    <t>* - w wartośći środków trwałych uwzględniono namiot - 1 szt. - wartość 11 581,46 zł</t>
  </si>
  <si>
    <t>Okres ubezpieczenia</t>
  </si>
  <si>
    <t>od</t>
  </si>
  <si>
    <t>do</t>
  </si>
  <si>
    <t xml:space="preserve">Tabela nr 7 - Wykaz dróg </t>
  </si>
  <si>
    <t>Piec c.o.</t>
  </si>
  <si>
    <t>562-15-37-868</t>
  </si>
  <si>
    <t>562-15-82-573</t>
  </si>
  <si>
    <t>3600Z</t>
  </si>
  <si>
    <t>pobór, uzdatnianie 
i dostarczanie wody</t>
  </si>
  <si>
    <t>wartość początkowa - księgowa brutto</t>
  </si>
  <si>
    <t>562-10-96-217</t>
  </si>
  <si>
    <t xml:space="preserve"> ul. Żnińska 17</t>
  </si>
  <si>
    <t>O*</t>
  </si>
  <si>
    <t>KB</t>
  </si>
  <si>
    <t>562-15-93-708</t>
  </si>
  <si>
    <t>Laski Wielkie 25</t>
  </si>
  <si>
    <t>562-15-93-714</t>
  </si>
  <si>
    <t>szkoła podstawowa</t>
  </si>
  <si>
    <t>Budynek szkoły</t>
  </si>
  <si>
    <t>budynek murowany 
z bloczków i cegły</t>
  </si>
  <si>
    <t>żelbetowy wylewany 
na mokro</t>
  </si>
  <si>
    <t>remonty prowadzone 
na bieżąco</t>
  </si>
  <si>
    <t>1. Urząd Gminy</t>
  </si>
  <si>
    <t>2. Gminny Ośrodek Pomocy Społecznej</t>
  </si>
  <si>
    <t>2. Zakład Robót Publicznych</t>
  </si>
  <si>
    <t>3. Gminny Ośrodek Kultury</t>
  </si>
  <si>
    <t>4. Przedszkole Samorządowe</t>
  </si>
  <si>
    <t>5. Szkoła Podstawowa w Laskach Wielkich</t>
  </si>
  <si>
    <t>6. Szkoła Podstawowa w Gąsawie</t>
  </si>
  <si>
    <t>3. Zakład Robót Publicznych</t>
  </si>
  <si>
    <t>6. Przedszkole Samorządowe w Gąsawie</t>
  </si>
  <si>
    <t>7. Szkoła Podstawowa w Laskach Wielkich</t>
  </si>
  <si>
    <t>8. Szkola Podstawowa w Gąsawie</t>
  </si>
  <si>
    <t>3. Przedszkole Samorządowe</t>
  </si>
  <si>
    <t>4. Szkoła Podstawowa w Laskach Wielkich</t>
  </si>
  <si>
    <t>5. Szkoła Podstawowa w Gąsawie</t>
  </si>
  <si>
    <t>CZN 45SP</t>
  </si>
  <si>
    <t>Ryzyka</t>
  </si>
  <si>
    <r>
      <t xml:space="preserve">wartość pojazdu               </t>
    </r>
    <r>
      <rPr>
        <sz val="10"/>
        <rFont val="Arial"/>
        <family val="2"/>
      </rPr>
      <t xml:space="preserve"> (z VAT )</t>
    </r>
  </si>
  <si>
    <t>Czy pojazd służy do nauki jazdy?</t>
  </si>
  <si>
    <t>Rodzaj wartości</t>
  </si>
  <si>
    <t>zabezpieczenia p-poż. 
i p-kradzieżowe</t>
  </si>
  <si>
    <t>1985, 2018</t>
  </si>
  <si>
    <t>2007, 2019</t>
  </si>
  <si>
    <t>2008, 2019</t>
  </si>
  <si>
    <t>Budynek niemieszkalny przy Stodole</t>
  </si>
  <si>
    <t>kultura - Koło Gospodyń Wiejskich</t>
  </si>
  <si>
    <t>1900, 2019</t>
  </si>
  <si>
    <t>składowisko odpadów</t>
  </si>
  <si>
    <t>Pomost Oćwieka</t>
  </si>
  <si>
    <t>Grzybek Obudno</t>
  </si>
  <si>
    <t>czerw.cegła</t>
  </si>
  <si>
    <t xml:space="preserve">Monitor Philip </t>
  </si>
  <si>
    <t>UPS ARMAC OFFICE</t>
  </si>
  <si>
    <t>Urządzenie wielofunkcyjne HP Laser JET Pro MFP</t>
  </si>
  <si>
    <t xml:space="preserve">Zasilacz Ever Sinline 3000 USB </t>
  </si>
  <si>
    <t>Kserokopiarka Bizlub 164</t>
  </si>
  <si>
    <t>Kserokopiarka HP Color Laser Jet 2600</t>
  </si>
  <si>
    <t xml:space="preserve">Ekran Bueno Scren </t>
  </si>
  <si>
    <t>Komputer szerokątny  Panasonic</t>
  </si>
  <si>
    <t xml:space="preserve">Komputer LG + monitor </t>
  </si>
  <si>
    <t xml:space="preserve">Komputer LG  + monitor View Sonic </t>
  </si>
  <si>
    <t xml:space="preserve">Komputer Vemton </t>
  </si>
  <si>
    <t>Drukarka HP Laser Jet 1020</t>
  </si>
  <si>
    <t>Drukarka HP Laser Jet Pro M402de</t>
  </si>
  <si>
    <t>Drukarka HP Office Jet</t>
  </si>
  <si>
    <t xml:space="preserve">Drukarka Laser Jet </t>
  </si>
  <si>
    <t>Drukarka Laser Jet Pro 400 M401 DNE</t>
  </si>
  <si>
    <t xml:space="preserve">Drukarka Laserowa HP Laser Jet Pro </t>
  </si>
  <si>
    <t xml:space="preserve">Drukarka Panasonic </t>
  </si>
  <si>
    <t xml:space="preserve">Drukarka HP Laser Jet </t>
  </si>
  <si>
    <t>Komputer Lenovo All In One V 410 Z</t>
  </si>
  <si>
    <t>Komputer</t>
  </si>
  <si>
    <t>Przełacznik sieciowy DWNK</t>
  </si>
  <si>
    <t>Drukarka HP Laser Jet Enterprise M506Du</t>
  </si>
  <si>
    <t>Laptop Dell inspiron</t>
  </si>
  <si>
    <t>Laptop Dell Vostro 3568</t>
  </si>
  <si>
    <t>Laptop Lenovo B50-70</t>
  </si>
  <si>
    <t>Laptop del vostro 3578</t>
  </si>
  <si>
    <t xml:space="preserve">Sprzęt nagłaśniający </t>
  </si>
  <si>
    <t xml:space="preserve">Kamera Sony </t>
  </si>
  <si>
    <t xml:space="preserve">Kamera Panasonic </t>
  </si>
  <si>
    <t xml:space="preserve">Laptop </t>
  </si>
  <si>
    <t>Tablety 14 szt.</t>
  </si>
  <si>
    <t>Telewizor Samsung LED 50</t>
  </si>
  <si>
    <t xml:space="preserve">Telewizor LG </t>
  </si>
  <si>
    <t>Telewizor Sharp</t>
  </si>
  <si>
    <t xml:space="preserve">Telewizor TV SKAMASTER </t>
  </si>
  <si>
    <t>Projektor</t>
  </si>
  <si>
    <t>Laptop Asus</t>
  </si>
  <si>
    <t>1. Wykaz sprzętu elektronicznego stacjonarnego</t>
  </si>
  <si>
    <t>2. Wykaz sprzętu elektronicznego przenośnego</t>
  </si>
  <si>
    <t>3. Wykaz monitoringu wizyjnego</t>
  </si>
  <si>
    <t>Monitoring Rynek Gąsawa</t>
  </si>
  <si>
    <t>Monitoring Hala sportowa Gąsawa 
(wewnątrz i zewnątrz)</t>
  </si>
  <si>
    <t>Monitoring Stadion Gąsawa 
(wewnątrz i zewnątrz)</t>
  </si>
  <si>
    <t>FARO</t>
  </si>
  <si>
    <t>TRACTUS FA75 A S9</t>
  </si>
  <si>
    <t>SVNFA750A00002777</t>
  </si>
  <si>
    <t>CZN XL74</t>
  </si>
  <si>
    <t xml:space="preserve">Agregat prądotwórczy </t>
  </si>
  <si>
    <t>Agregat prądotwórczy FAGO</t>
  </si>
  <si>
    <t xml:space="preserve">Defibrylator life pack </t>
  </si>
  <si>
    <t>Defibrylator life pack CPR</t>
  </si>
  <si>
    <t xml:space="preserve">Detektor prądu </t>
  </si>
  <si>
    <t>Rozpieracz kalumnowy R420</t>
  </si>
  <si>
    <t xml:space="preserve">MONITOR </t>
  </si>
  <si>
    <t>NISZCZARKA WALLNER HD 220C4</t>
  </si>
  <si>
    <t>NISZCZARKA WALLNER HD 120C4</t>
  </si>
  <si>
    <t>DRUKARKA HP LASER JETPRO M402DN</t>
  </si>
  <si>
    <t>LAPTOP DELL VOSTRO</t>
  </si>
  <si>
    <t>KLIMATYZATOR HYUNDAI</t>
  </si>
  <si>
    <t>KLIMATYZATOR HYUNDAI 2,5 KW</t>
  </si>
  <si>
    <t xml:space="preserve">KLIMATYZATOR HYUNDAI 3,5 KW </t>
  </si>
  <si>
    <t>nd</t>
  </si>
  <si>
    <t xml:space="preserve">nd </t>
  </si>
  <si>
    <t>Zestaw inkasencki moduł komunikacyjny, terminal ręczny, oprogramowanie - licencja</t>
  </si>
  <si>
    <t>4. Gminna Biblioteka Publiczna</t>
  </si>
  <si>
    <t>5. Gminny Ośrodek Kultury</t>
  </si>
  <si>
    <t>drukarka laserowa</t>
  </si>
  <si>
    <t>klimatyzator</t>
  </si>
  <si>
    <t>bloczki betonowe</t>
  </si>
  <si>
    <t>2. Wykaz sprzętu elektronicznego stacjonarnego</t>
  </si>
  <si>
    <t>Zestaw komputerowy Dell Vostro 3470 SFF</t>
  </si>
  <si>
    <t>Monitor LG 24M47-VQ-P</t>
  </si>
  <si>
    <t>Głośniki Esprit</t>
  </si>
  <si>
    <t>Telewizor Grundig</t>
  </si>
  <si>
    <t>Wieża Blaupunkt MS40BT x 2</t>
  </si>
  <si>
    <t>Powermikser STL/6A/SKYTEC</t>
  </si>
  <si>
    <t>Kopiarka Konica Minolta BIZHUB C227</t>
  </si>
  <si>
    <t>Tablica interaktywna dotykowa myBOARD x 2</t>
  </si>
  <si>
    <t>Mikrofonowy zestaw bezprzewodowy Ibiza</t>
  </si>
  <si>
    <t>nowe skrzydło Przedszkola</t>
  </si>
  <si>
    <t>Notebooki Dell IntelCore</t>
  </si>
  <si>
    <t>Drukarka laserowa HP laser jet PRO M 12a</t>
  </si>
  <si>
    <t>Notebook dell inspirotion 13,3"</t>
  </si>
  <si>
    <t>Niszczarka Tarnator C9</t>
  </si>
  <si>
    <t>TA87050225</t>
  </si>
  <si>
    <t>POM-ZŁOCIENIEC</t>
  </si>
  <si>
    <t>TO70</t>
  </si>
  <si>
    <t>przyczepa 
ciężarowa rolnicza</t>
  </si>
  <si>
    <t>Budynek Przedszkola</t>
  </si>
  <si>
    <t>1920 / 1985</t>
  </si>
  <si>
    <t>cegła / pustak</t>
  </si>
  <si>
    <t>w 1985r. miał miejsce remont i rozbudowa budynku; 
drobne remonty prowadzone na bieżąco</t>
  </si>
  <si>
    <t>Plaża Chomiąża Szlachecka 
(m.in. pomost, wiata, plac zabaw, piaskownica, boisko, ognisko, ławki)</t>
  </si>
  <si>
    <t>PSZOK Łysinin
(w tym w szczególności: wiata metalowa, kontener z wydzieloną częścią socjalno-biurową i magazynową, zbiornik ścieków, utwardzenie nawierzchni, waga samochodowa przenośna, betonowa płyta dezynfekcyjna do mycia i dezynfekcji pojemników, ścieżka edukacyjna - 6 szt. tablic informacyjno-edukacyjnych, ogrodzenie terenu, rębak do gałęzi, przyłącze wodociągowe i elektryczne)</t>
  </si>
  <si>
    <t>Pętla autobusowa Łysinin
(w tym w szczególności: utwardzenie terenu, wiata autobusowa, zajezdnie)</t>
  </si>
  <si>
    <t>konstrukcja 
i pokrycie dachu</t>
  </si>
  <si>
    <t>stolarka okienna 
i drzwiowa</t>
  </si>
  <si>
    <t>wartość  
(suma ubezpieczenia)</t>
  </si>
  <si>
    <t>dach (konstrukcja 
i pokrycie)</t>
  </si>
  <si>
    <t>instalacja wentylacyjna 
i kominowa</t>
  </si>
  <si>
    <t>Budynek mieszkalny 
(dawna szkoła)</t>
  </si>
  <si>
    <t>Budynek gminy (poczta i apteka,
na piętrze lokal mieszkalny)</t>
  </si>
  <si>
    <t>Budynek mieszkalny
3 lokale mieszkalne</t>
  </si>
  <si>
    <t>113 m²</t>
  </si>
  <si>
    <t>Budynek mieszkalny
1 lokal</t>
  </si>
  <si>
    <t>54 m²</t>
  </si>
  <si>
    <t>Budynek informacji turystycznej i toalety publiczne</t>
  </si>
  <si>
    <t>Marcinkowo Górne 17a</t>
  </si>
  <si>
    <t>posadowiony
na ławach fundamentowych, ściany dwuwarstwowe</t>
  </si>
  <si>
    <t>wieńce żelbetowe</t>
  </si>
  <si>
    <t>drewniana, papa termozgrzewalna</t>
  </si>
  <si>
    <t>(ogrzewanie elektryczne)</t>
  </si>
  <si>
    <t>Budżet roczny</t>
  </si>
  <si>
    <t>Komputer Komputronik PRO DX -250 - 2 szt.</t>
  </si>
  <si>
    <t>Komputer Pro 24 x 10M011XPL - 2 szt.</t>
  </si>
  <si>
    <t>Monitor Philips - 4 szt.</t>
  </si>
  <si>
    <t>Laptop Dell Vostro</t>
  </si>
  <si>
    <t>Komputer Lenovo AIO V410Z - 2 szt.</t>
  </si>
  <si>
    <t>Drukarka HP Laser Jet Pro 400 M402dw - 2 szt.</t>
  </si>
  <si>
    <t>Drukarka HP Laser Jet Pro M402DNE - 2 szt.</t>
  </si>
  <si>
    <t>Komputer MSI ALL IN ONE PRO 2x7M</t>
  </si>
  <si>
    <t>l.p.</t>
  </si>
  <si>
    <t>Przenośny system nagłośnieniowy LDM PSS</t>
  </si>
  <si>
    <t xml:space="preserve">Zestaw mikrofonów bezprzewodowych </t>
  </si>
  <si>
    <t>MAN</t>
  </si>
  <si>
    <t>MAN/TGS/POŻARNICZY</t>
  </si>
  <si>
    <t>WMA56SZZ7LM843744</t>
  </si>
  <si>
    <t>CZN 998AL</t>
  </si>
  <si>
    <t>23.01.2021</t>
  </si>
  <si>
    <t>22.01.2022</t>
  </si>
  <si>
    <t>22.01.2021</t>
  </si>
  <si>
    <t>14.05.2022</t>
  </si>
  <si>
    <t>22.03.2022</t>
  </si>
  <si>
    <t>13.01.2022</t>
  </si>
  <si>
    <t>31.01.2022</t>
  </si>
  <si>
    <t>21.01.2022</t>
  </si>
  <si>
    <t>20.06.2022</t>
  </si>
  <si>
    <t>14.06.2022</t>
  </si>
  <si>
    <t>01.10.2022</t>
  </si>
  <si>
    <t>04.04.2022</t>
  </si>
  <si>
    <t>24.01.2022</t>
  </si>
  <si>
    <t>15.05.2021</t>
  </si>
  <si>
    <t>01.03.2021</t>
  </si>
  <si>
    <t>23.03.2021</t>
  </si>
  <si>
    <t>28.11.2021</t>
  </si>
  <si>
    <t>14.01.2021</t>
  </si>
  <si>
    <t>26.10.2021</t>
  </si>
  <si>
    <t>01.02.2021</t>
  </si>
  <si>
    <t>30.10.2021</t>
  </si>
  <si>
    <t>13.11.2021</t>
  </si>
  <si>
    <t>21.06.2021</t>
  </si>
  <si>
    <t>15.06.2021</t>
  </si>
  <si>
    <t>02.10.2021</t>
  </si>
  <si>
    <t>19.10.2021</t>
  </si>
  <si>
    <t>05.04.2021</t>
  </si>
  <si>
    <t>25.01.2021</t>
  </si>
  <si>
    <t>29.11.2020</t>
  </si>
  <si>
    <t>27.10.2020</t>
  </si>
  <si>
    <t>31.10.2020</t>
  </si>
  <si>
    <t>14.11.2020</t>
  </si>
  <si>
    <t>20.10.2020</t>
  </si>
  <si>
    <t>28.02.2022</t>
  </si>
  <si>
    <t>Tabela nr 8 - Wykaz odszkodowań wypłaconych Gminie Gąsawa w okresie ostatnich 3 lat</t>
  </si>
  <si>
    <t>STACJA DYSKÓW - 2 szt.</t>
  </si>
  <si>
    <t>DRUKARKA KYOCERA ECOSYS</t>
  </si>
  <si>
    <t>STACJA DYSKÓW NTT</t>
  </si>
  <si>
    <t>Dochód za 2019r.: 
1 635 886,56 zł</t>
  </si>
  <si>
    <t>budynek murowany 
z bloczków suporex</t>
  </si>
  <si>
    <t>sufit podwieszany</t>
  </si>
  <si>
    <t>kratownica- dźwigary dachowe, pokrycie blachodachówka, blacha trapezowa</t>
  </si>
  <si>
    <t>całkowita modernizacja hydroforni</t>
  </si>
  <si>
    <t>okienna bardzo dobry, drzwiowa bardzo dobry</t>
  </si>
  <si>
    <t>Monitor Philips</t>
  </si>
  <si>
    <t>UPS x 2 sztuki</t>
  </si>
  <si>
    <t>Niszczarka Fellowes</t>
  </si>
  <si>
    <t>562-10-90-752</t>
  </si>
  <si>
    <t xml:space="preserve">Laptop DEEL Vostro </t>
  </si>
  <si>
    <t>Statyw laboratoryjny z wyposażeniem</t>
  </si>
  <si>
    <t>Zestaw do doświadczeń - chemia</t>
  </si>
  <si>
    <t>Zestaw do doświadczeń - elektrochemia</t>
  </si>
  <si>
    <t>Zestaw do doświadczeń z ciepła</t>
  </si>
  <si>
    <t>Maszyna do mieszania barw</t>
  </si>
  <si>
    <t>Maszyna elektrostatyczna</t>
  </si>
  <si>
    <t>Równia pochyła do doświadczeń z tarciem</t>
  </si>
  <si>
    <t>Zestaw do ćwiczeń z akustyki</t>
  </si>
  <si>
    <t>Zmywarka uniwersalna 400/230V</t>
  </si>
  <si>
    <t>Laptop DEEL Vostro GP36</t>
  </si>
  <si>
    <t>Laptop Lenovo Ideapad S540-14API   10 szt x 2625,00</t>
  </si>
  <si>
    <t>Drukarka BROTHER HL - L9310CDW</t>
  </si>
  <si>
    <t>Bezprzewodowy zestaw 4 mikrofonów</t>
  </si>
  <si>
    <t>Tablet Lenovo</t>
  </si>
  <si>
    <t>Przystawka do ubijania piany</t>
  </si>
  <si>
    <t>Tablet Microsoft Surface GO model 1824 10szt x 2000,00</t>
  </si>
  <si>
    <t>Laptop Kenovo Ideapad S540-14API   
10 szt x 2625,00</t>
  </si>
  <si>
    <t>zestaw komputerowy</t>
  </si>
  <si>
    <t>562-15-49-050</t>
  </si>
  <si>
    <t>4000 metrów</t>
  </si>
  <si>
    <t>sprzęt stacjonarny</t>
  </si>
  <si>
    <t>sprzęt przenośny</t>
  </si>
  <si>
    <t>monitoring wizyjny</t>
  </si>
  <si>
    <t>łącznie</t>
  </si>
  <si>
    <t>Data szkody</t>
  </si>
  <si>
    <t>Ryzyko</t>
  </si>
  <si>
    <t>Opis</t>
  </si>
  <si>
    <t>Wypłata</t>
  </si>
  <si>
    <t>OC dróg</t>
  </si>
  <si>
    <t>uszkodzenie pojazdu na drodze</t>
  </si>
  <si>
    <t>mienie 
od zdarzeń losowych</t>
  </si>
  <si>
    <t>szyby</t>
  </si>
  <si>
    <t>RAZEM 2017</t>
  </si>
  <si>
    <t>RAZEM 2018</t>
  </si>
  <si>
    <t>RAZEM 2019</t>
  </si>
  <si>
    <t>ŁĄCZNA SZKODOWOŚĆ W LATACH 2017-2020</t>
  </si>
  <si>
    <t>elektronika</t>
  </si>
  <si>
    <t>maszyny</t>
  </si>
  <si>
    <t>komunikacyjne</t>
  </si>
  <si>
    <t>12.09.2017</t>
  </si>
  <si>
    <t>mienie od zdarzeń losowych</t>
  </si>
  <si>
    <t>spalenie pompy GC 504 15 kW wskutek przepięcia elektrycznego</t>
  </si>
  <si>
    <t>19.11.2017</t>
  </si>
  <si>
    <t>szyby 2017</t>
  </si>
  <si>
    <t>uszkodzenie dachu oraz zalanie ścian i podłóg wskutek nawałnicy</t>
  </si>
  <si>
    <t>zbicie szyby w drzwiach</t>
  </si>
  <si>
    <t>23.03.2018</t>
  </si>
  <si>
    <t>razem</t>
  </si>
  <si>
    <t>12.05.2018</t>
  </si>
  <si>
    <t>uszkodzenie pojazdu na drodze - regres</t>
  </si>
  <si>
    <t>rezerwa</t>
  </si>
  <si>
    <t>14.10.2018</t>
  </si>
  <si>
    <t>02.11.2018</t>
  </si>
  <si>
    <t>uszkodzenie silnika pompy wskutek przepięcia</t>
  </si>
  <si>
    <t>uszkodzenie silników dwóch pomp wskutek przepięcia</t>
  </si>
  <si>
    <t>25.03.2019</t>
  </si>
  <si>
    <t>(O* - wartość odtworzeniowa ustalona przez Zamawiającego; KB - wartość początkowa, księgowa brutto)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</si>
</sst>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#,##0.00\ [$zł-415];[Red]\-#,##0.00\ [$zł-415]"/>
    <numFmt numFmtId="177" formatCode="[$-415]d\ mmmm\ yyyy"/>
    <numFmt numFmtId="178" formatCode="#,##0.00\ _z_ł"/>
    <numFmt numFmtId="179" formatCode="0.0"/>
    <numFmt numFmtId="180" formatCode="#,##0\ &quot;zł&quot;"/>
    <numFmt numFmtId="181" formatCode="d&quot;.&quot;mm&quot;.&quot;yyyy"/>
    <numFmt numFmtId="182" formatCode="#,##0.00&quot; zł&quot;"/>
    <numFmt numFmtId="183" formatCode="\2"/>
    <numFmt numFmtId="184" formatCode="#,##0.00&quot; zł&quot;;\-#,##0.00&quot; zł&quot;"/>
    <numFmt numFmtId="185" formatCode="00\-000"/>
    <numFmt numFmtId="186" formatCode="#,##0.000"/>
    <numFmt numFmtId="187" formatCode="#,##0.00_ ;\-#,##0.00\ "/>
    <numFmt numFmtId="188" formatCode="[$-415]dddd\,\ d\ mmmm\ yyyy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10" xfId="58" applyFont="1" applyBorder="1" applyAlignment="1">
      <alignment horizontal="left" vertical="center" wrapText="1"/>
      <protection/>
    </xf>
    <xf numFmtId="0" fontId="0" fillId="32" borderId="10" xfId="58" applyFont="1" applyFill="1" applyBorder="1" applyAlignment="1">
      <alignment horizontal="center" vertical="center" wrapText="1"/>
      <protection/>
    </xf>
    <xf numFmtId="17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18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2" fontId="1" fillId="30" borderId="10" xfId="0" applyNumberFormat="1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44" fontId="1" fillId="30" borderId="10" xfId="71" applyFont="1" applyFill="1" applyBorder="1" applyAlignment="1">
      <alignment horizontal="right" vertical="center"/>
    </xf>
    <xf numFmtId="0" fontId="0" fillId="0" borderId="10" xfId="44" applyBorder="1" applyAlignment="1">
      <alignment horizontal="left" vertical="center" wrapText="1"/>
      <protection/>
    </xf>
    <xf numFmtId="0" fontId="0" fillId="0" borderId="10" xfId="44" applyBorder="1" applyAlignment="1">
      <alignment horizontal="center" vertical="center" wrapText="1"/>
      <protection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71" applyNumberFormat="1" applyFont="1" applyBorder="1" applyAlignment="1">
      <alignment horizontal="center" vertical="center" wrapText="1"/>
    </xf>
    <xf numFmtId="44" fontId="0" fillId="0" borderId="10" xfId="71" applyFont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4" fontId="0" fillId="34" borderId="10" xfId="7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170" fontId="1" fillId="35" borderId="10" xfId="0" applyNumberFormat="1" applyFont="1" applyFill="1" applyBorder="1" applyAlignment="1">
      <alignment horizontal="right"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/>
    </xf>
    <xf numFmtId="170" fontId="1" fillId="14" borderId="10" xfId="0" applyNumberFormat="1" applyFont="1" applyFill="1" applyBorder="1" applyAlignment="1">
      <alignment horizontal="center" vertical="center" wrapText="1"/>
    </xf>
    <xf numFmtId="170" fontId="0" fillId="14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0" fontId="1" fillId="35" borderId="10" xfId="71" applyNumberFormat="1" applyFont="1" applyFill="1" applyBorder="1" applyAlignment="1">
      <alignment horizontal="right" vertical="center" wrapText="1"/>
    </xf>
    <xf numFmtId="44" fontId="0" fillId="0" borderId="10" xfId="78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4" fontId="1" fillId="14" borderId="10" xfId="55" applyNumberFormat="1" applyFont="1" applyFill="1" applyBorder="1" applyAlignment="1">
      <alignment horizontal="center" vertical="center"/>
      <protection/>
    </xf>
    <xf numFmtId="44" fontId="1" fillId="14" borderId="12" xfId="55" applyNumberFormat="1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 wrapText="1"/>
    </xf>
    <xf numFmtId="170" fontId="1" fillId="34" borderId="0" xfId="0" applyNumberFormat="1" applyFont="1" applyFill="1" applyAlignment="1">
      <alignment horizontal="right" vertical="center" wrapText="1"/>
    </xf>
    <xf numFmtId="0" fontId="1" fillId="34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44" applyFont="1" applyFill="1" applyBorder="1" applyAlignment="1">
      <alignment horizontal="center" vertical="center" wrapText="1"/>
      <protection/>
    </xf>
    <xf numFmtId="179" fontId="0" fillId="0" borderId="10" xfId="0" applyNumberFormat="1" applyFont="1" applyBorder="1" applyAlignment="1">
      <alignment horizontal="center" vertical="center" wrapText="1"/>
    </xf>
    <xf numFmtId="0" fontId="4" fillId="36" borderId="10" xfId="4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170" fontId="0" fillId="0" borderId="10" xfId="0" applyNumberFormat="1" applyFont="1" applyBorder="1" applyAlignment="1">
      <alignment horizontal="right" vertical="center" wrapText="1"/>
    </xf>
    <xf numFmtId="0" fontId="0" fillId="0" borderId="10" xfId="55" applyFont="1" applyBorder="1" applyAlignment="1">
      <alignment horizontal="left" vertical="center"/>
      <protection/>
    </xf>
    <xf numFmtId="170" fontId="0" fillId="0" borderId="10" xfId="71" applyNumberFormat="1" applyFont="1" applyBorder="1" applyAlignment="1">
      <alignment horizontal="right" vertical="center" wrapText="1"/>
    </xf>
    <xf numFmtId="170" fontId="0" fillId="0" borderId="10" xfId="73" applyNumberFormat="1" applyFont="1" applyBorder="1" applyAlignment="1">
      <alignment horizontal="right" vertical="center" wrapText="1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73" applyNumberFormat="1" applyFont="1" applyBorder="1" applyAlignment="1">
      <alignment horizontal="center" vertical="center"/>
    </xf>
    <xf numFmtId="187" fontId="0" fillId="0" borderId="10" xfId="73" applyNumberFormat="1" applyFont="1" applyBorder="1" applyAlignment="1">
      <alignment horizontal="center" vertical="center" wrapText="1"/>
    </xf>
    <xf numFmtId="187" fontId="0" fillId="14" borderId="10" xfId="73" applyNumberFormat="1" applyFont="1" applyFill="1" applyBorder="1" applyAlignment="1">
      <alignment horizontal="center" vertical="center" wrapText="1"/>
    </xf>
    <xf numFmtId="44" fontId="0" fillId="0" borderId="10" xfId="73" applyFont="1" applyBorder="1" applyAlignment="1">
      <alignment horizontal="center" vertical="center" wrapText="1"/>
    </xf>
    <xf numFmtId="44" fontId="0" fillId="14" borderId="10" xfId="73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70" fontId="0" fillId="0" borderId="10" xfId="73" applyNumberFormat="1" applyFont="1" applyBorder="1" applyAlignment="1">
      <alignment horizontal="center" vertical="center" wrapText="1"/>
    </xf>
    <xf numFmtId="170" fontId="1" fillId="14" borderId="13" xfId="55" applyNumberFormat="1" applyFont="1" applyFill="1" applyBorder="1" applyAlignment="1">
      <alignment horizontal="center" vertical="center"/>
      <protection/>
    </xf>
    <xf numFmtId="170" fontId="1" fillId="14" borderId="10" xfId="73" applyNumberFormat="1" applyFont="1" applyFill="1" applyBorder="1" applyAlignment="1">
      <alignment horizontal="center" vertical="center" wrapText="1"/>
    </xf>
    <xf numFmtId="170" fontId="1" fillId="14" borderId="10" xfId="55" applyNumberFormat="1" applyFont="1" applyFill="1" applyBorder="1" applyAlignment="1">
      <alignment horizontal="center" vertical="center"/>
      <protection/>
    </xf>
    <xf numFmtId="170" fontId="4" fillId="17" borderId="14" xfId="0" applyNumberFormat="1" applyFont="1" applyFill="1" applyBorder="1" applyAlignment="1">
      <alignment horizontal="center" vertical="center"/>
    </xf>
    <xf numFmtId="0" fontId="9" fillId="0" borderId="10" xfId="55" applyFont="1" applyBorder="1" applyAlignment="1">
      <alignment horizontal="center" vertical="center"/>
      <protection/>
    </xf>
    <xf numFmtId="0" fontId="9" fillId="34" borderId="10" xfId="55" applyFont="1" applyFill="1" applyBorder="1" applyAlignment="1">
      <alignment horizontal="center" vertical="center"/>
      <protection/>
    </xf>
    <xf numFmtId="170" fontId="1" fillId="33" borderId="10" xfId="71" applyNumberFormat="1" applyFont="1" applyFill="1" applyBorder="1" applyAlignment="1">
      <alignment horizontal="center" vertical="center" wrapText="1"/>
    </xf>
    <xf numFmtId="170" fontId="1" fillId="34" borderId="0" xfId="71" applyNumberFormat="1" applyFont="1" applyFill="1" applyAlignment="1">
      <alignment horizontal="right" vertical="center" wrapText="1"/>
    </xf>
    <xf numFmtId="170" fontId="0" fillId="34" borderId="10" xfId="7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 wrapText="1"/>
    </xf>
    <xf numFmtId="0" fontId="0" fillId="34" borderId="10" xfId="55" applyFont="1" applyFill="1" applyBorder="1" applyAlignment="1">
      <alignment horizontal="left" vertical="center"/>
      <protection/>
    </xf>
    <xf numFmtId="170" fontId="0" fillId="0" borderId="0" xfId="0" applyNumberFormat="1" applyFont="1" applyAlignment="1">
      <alignment horizontal="right" vertical="center"/>
    </xf>
    <xf numFmtId="170" fontId="9" fillId="0" borderId="10" xfId="0" applyNumberFormat="1" applyFont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170" fontId="0" fillId="0" borderId="10" xfId="74" applyNumberFormat="1" applyBorder="1" applyAlignment="1">
      <alignment horizontal="right" vertical="center" wrapText="1"/>
    </xf>
    <xf numFmtId="170" fontId="1" fillId="37" borderId="10" xfId="0" applyNumberFormat="1" applyFont="1" applyFill="1" applyBorder="1" applyAlignment="1">
      <alignment horizontal="right" vertical="center" wrapText="1"/>
    </xf>
    <xf numFmtId="170" fontId="0" fillId="0" borderId="0" xfId="71" applyNumberFormat="1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170" fontId="0" fillId="0" borderId="10" xfId="78" applyNumberFormat="1" applyFont="1" applyBorder="1" applyAlignment="1">
      <alignment horizontal="right" vertical="center" wrapText="1"/>
    </xf>
    <xf numFmtId="44" fontId="4" fillId="0" borderId="0" xfId="0" applyNumberFormat="1" applyFont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 vertical="center" wrapText="1"/>
    </xf>
    <xf numFmtId="170" fontId="0" fillId="0" borderId="15" xfId="0" applyNumberFormat="1" applyFont="1" applyBorder="1" applyAlignment="1">
      <alignment horizontal="center" vertical="center" wrapText="1"/>
    </xf>
    <xf numFmtId="0" fontId="0" fillId="14" borderId="10" xfId="57" applyFont="1" applyFill="1" applyBorder="1" applyAlignment="1">
      <alignment horizontal="center" vertic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170" fontId="0" fillId="34" borderId="13" xfId="0" applyNumberFormat="1" applyFont="1" applyFill="1" applyBorder="1" applyAlignment="1">
      <alignment horizontal="right" vertical="center" wrapText="1"/>
    </xf>
    <xf numFmtId="170" fontId="0" fillId="34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0" fillId="34" borderId="10" xfId="55" applyFont="1" applyFill="1" applyBorder="1" applyAlignment="1">
      <alignment horizontal="center" vertical="center" wrapText="1"/>
      <protection/>
    </xf>
    <xf numFmtId="44" fontId="0" fillId="34" borderId="10" xfId="73" applyFont="1" applyFill="1" applyBorder="1" applyAlignment="1">
      <alignment horizontal="center" vertical="center"/>
    </xf>
    <xf numFmtId="170" fontId="0" fillId="34" borderId="10" xfId="71" applyNumberFormat="1" applyFont="1" applyFill="1" applyBorder="1" applyAlignment="1">
      <alignment horizontal="center" vertical="center" wrapText="1"/>
    </xf>
    <xf numFmtId="171" fontId="0" fillId="34" borderId="10" xfId="55" applyNumberFormat="1" applyFont="1" applyFill="1" applyBorder="1" applyAlignment="1">
      <alignment horizontal="center" vertical="center"/>
      <protection/>
    </xf>
    <xf numFmtId="0" fontId="0" fillId="38" borderId="10" xfId="55" applyFont="1" applyFill="1" applyBorder="1" applyAlignment="1">
      <alignment horizontal="left" vertical="center"/>
      <protection/>
    </xf>
    <xf numFmtId="170" fontId="0" fillId="34" borderId="10" xfId="73" applyNumberFormat="1" applyFont="1" applyFill="1" applyBorder="1" applyAlignment="1">
      <alignment horizontal="center" vertical="center" wrapText="1"/>
    </xf>
    <xf numFmtId="0" fontId="0" fillId="34" borderId="10" xfId="73" applyNumberFormat="1" applyFont="1" applyFill="1" applyBorder="1" applyAlignment="1">
      <alignment horizontal="center" vertical="center"/>
    </xf>
    <xf numFmtId="170" fontId="0" fillId="34" borderId="10" xfId="73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1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center" vertical="center" wrapText="1"/>
      <protection/>
    </xf>
    <xf numFmtId="44" fontId="1" fillId="33" borderId="10" xfId="55" applyNumberFormat="1" applyFont="1" applyFill="1" applyBorder="1" applyAlignment="1">
      <alignment horizontal="center" vertical="center" wrapText="1"/>
      <protection/>
    </xf>
    <xf numFmtId="170" fontId="1" fillId="33" borderId="10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170" fontId="0" fillId="0" borderId="17" xfId="0" applyNumberFormat="1" applyBorder="1" applyAlignment="1">
      <alignment vertical="center" wrapText="1"/>
    </xf>
    <xf numFmtId="170" fontId="0" fillId="0" borderId="10" xfId="77" applyNumberFormat="1" applyBorder="1" applyAlignment="1">
      <alignment horizontal="right" vertical="center" wrapText="1"/>
    </xf>
    <xf numFmtId="44" fontId="0" fillId="34" borderId="10" xfId="78" applyFont="1" applyFill="1" applyBorder="1" applyAlignment="1">
      <alignment horizontal="center" vertical="center"/>
    </xf>
    <xf numFmtId="170" fontId="11" fillId="34" borderId="10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right" vertical="center"/>
    </xf>
    <xf numFmtId="170" fontId="0" fillId="34" borderId="10" xfId="0" applyNumberFormat="1" applyFont="1" applyFill="1" applyBorder="1" applyAlignment="1">
      <alignment horizontal="center" vertical="center"/>
    </xf>
    <xf numFmtId="170" fontId="0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44" fontId="0" fillId="34" borderId="10" xfId="7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0" fontId="1" fillId="14" borderId="10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left" vertical="center"/>
    </xf>
    <xf numFmtId="0" fontId="1" fillId="34" borderId="0" xfId="0" applyFont="1" applyFill="1" applyBorder="1" applyAlignment="1">
      <alignment horizontal="center" vertical="center"/>
    </xf>
    <xf numFmtId="44" fontId="4" fillId="34" borderId="0" xfId="0" applyNumberFormat="1" applyFont="1" applyFill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170" fontId="4" fillId="0" borderId="0" xfId="71" applyNumberFormat="1" applyFont="1" applyAlignment="1">
      <alignment horizontal="right" vertical="center"/>
    </xf>
    <xf numFmtId="170" fontId="1" fillId="14" borderId="10" xfId="71" applyNumberFormat="1" applyFont="1" applyFill="1" applyBorder="1" applyAlignment="1">
      <alignment horizontal="right" vertical="center" wrapText="1"/>
    </xf>
    <xf numFmtId="170" fontId="0" fillId="0" borderId="17" xfId="77" applyNumberFormat="1" applyFont="1" applyBorder="1" applyAlignment="1">
      <alignment horizontal="right" vertical="center" wrapText="1"/>
    </xf>
    <xf numFmtId="170" fontId="1" fillId="18" borderId="14" xfId="71" applyNumberFormat="1" applyFont="1" applyFill="1" applyBorder="1" applyAlignment="1">
      <alignment horizontal="right" vertical="center"/>
    </xf>
    <xf numFmtId="170" fontId="1" fillId="34" borderId="0" xfId="71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2" fillId="33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4" fontId="4" fillId="39" borderId="10" xfId="71" applyFont="1" applyFill="1" applyBorder="1" applyAlignment="1">
      <alignment horizontal="center" vertical="center" wrapText="1"/>
    </xf>
    <xf numFmtId="0" fontId="0" fillId="40" borderId="10" xfId="55" applyFont="1" applyFill="1" applyBorder="1" applyAlignment="1">
      <alignment horizontal="left" vertical="center"/>
      <protection/>
    </xf>
    <xf numFmtId="0" fontId="9" fillId="40" borderId="10" xfId="55" applyFont="1" applyFill="1" applyBorder="1" applyAlignment="1">
      <alignment horizontal="center" vertical="center"/>
      <protection/>
    </xf>
    <xf numFmtId="170" fontId="9" fillId="40" borderId="10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 wrapText="1"/>
    </xf>
    <xf numFmtId="170" fontId="10" fillId="34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0" fontId="0" fillId="34" borderId="10" xfId="78" applyNumberFormat="1" applyFont="1" applyFill="1" applyBorder="1" applyAlignment="1">
      <alignment horizontal="right" vertical="center" wrapText="1"/>
    </xf>
    <xf numFmtId="0" fontId="0" fillId="0" borderId="10" xfId="55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70" fontId="0" fillId="34" borderId="10" xfId="57" applyNumberFormat="1" applyFill="1" applyBorder="1" applyAlignment="1">
      <alignment vertical="center"/>
      <protection/>
    </xf>
    <xf numFmtId="0" fontId="0" fillId="34" borderId="10" xfId="0" applyFont="1" applyFill="1" applyBorder="1" applyAlignment="1">
      <alignment horizontal="left" vertical="center"/>
    </xf>
    <xf numFmtId="170" fontId="0" fillId="34" borderId="16" xfId="0" applyNumberFormat="1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170" fontId="4" fillId="39" borderId="10" xfId="71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/>
    </xf>
    <xf numFmtId="170" fontId="4" fillId="35" borderId="10" xfId="7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 wrapText="1"/>
    </xf>
    <xf numFmtId="170" fontId="14" fillId="41" borderId="10" xfId="0" applyNumberFormat="1" applyFont="1" applyFill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1" fillId="41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5" fillId="12" borderId="10" xfId="0" applyNumberFormat="1" applyFont="1" applyFill="1" applyBorder="1" applyAlignment="1">
      <alignment horizontal="center" vertical="center"/>
    </xf>
    <xf numFmtId="170" fontId="15" fillId="42" borderId="14" xfId="0" applyNumberFormat="1" applyFont="1" applyFill="1" applyBorder="1" applyAlignment="1">
      <alignment horizontal="center" vertical="center"/>
    </xf>
    <xf numFmtId="170" fontId="1" fillId="43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4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14" borderId="0" xfId="0" applyFont="1" applyFill="1" applyAlignment="1">
      <alignment/>
    </xf>
    <xf numFmtId="170" fontId="0" fillId="0" borderId="0" xfId="0" applyNumberFormat="1" applyAlignment="1">
      <alignment/>
    </xf>
    <xf numFmtId="170" fontId="0" fillId="34" borderId="0" xfId="71" applyNumberFormat="1" applyFont="1" applyFill="1" applyAlignment="1">
      <alignment horizontal="right" vertical="center"/>
    </xf>
    <xf numFmtId="0" fontId="4" fillId="34" borderId="0" xfId="0" applyFont="1" applyFill="1" applyAlignment="1">
      <alignment horizontal="left" vertical="center"/>
    </xf>
    <xf numFmtId="0" fontId="1" fillId="43" borderId="10" xfId="0" applyFont="1" applyFill="1" applyBorder="1" applyAlignment="1">
      <alignment horizontal="center" vertical="center" wrapText="1"/>
    </xf>
    <xf numFmtId="0" fontId="11" fillId="0" borderId="16" xfId="44" applyFont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" vertical="center" wrapText="1"/>
      <protection/>
    </xf>
    <xf numFmtId="0" fontId="11" fillId="0" borderId="13" xfId="44" applyFont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170" fontId="1" fillId="33" borderId="10" xfId="78" applyNumberFormat="1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left" vertical="center" wrapText="1"/>
    </xf>
    <xf numFmtId="0" fontId="1" fillId="35" borderId="23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44" borderId="15" xfId="0" applyFont="1" applyFill="1" applyBorder="1" applyAlignment="1">
      <alignment horizontal="left" vertical="center" wrapText="1"/>
    </xf>
    <xf numFmtId="0" fontId="1" fillId="44" borderId="19" xfId="0" applyFont="1" applyFill="1" applyBorder="1" applyAlignment="1">
      <alignment horizontal="left" vertical="center" wrapText="1"/>
    </xf>
    <xf numFmtId="0" fontId="1" fillId="44" borderId="20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14" borderId="15" xfId="55" applyFont="1" applyFill="1" applyBorder="1" applyAlignment="1">
      <alignment horizontal="center" vertical="center"/>
      <protection/>
    </xf>
    <xf numFmtId="0" fontId="1" fillId="14" borderId="19" xfId="55" applyFont="1" applyFill="1" applyBorder="1" applyAlignment="1">
      <alignment horizontal="center" vertical="center"/>
      <protection/>
    </xf>
    <xf numFmtId="0" fontId="1" fillId="14" borderId="20" xfId="55" applyFont="1" applyFill="1" applyBorder="1" applyAlignment="1">
      <alignment horizontal="center" vertical="center"/>
      <protection/>
    </xf>
    <xf numFmtId="0" fontId="1" fillId="45" borderId="15" xfId="0" applyFont="1" applyFill="1" applyBorder="1" applyAlignment="1">
      <alignment horizontal="center" vertical="center"/>
    </xf>
    <xf numFmtId="0" fontId="1" fillId="45" borderId="19" xfId="0" applyFont="1" applyFill="1" applyBorder="1" applyAlignment="1">
      <alignment horizontal="center" vertical="center"/>
    </xf>
    <xf numFmtId="0" fontId="1" fillId="45" borderId="20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1" fillId="35" borderId="15" xfId="55" applyFont="1" applyFill="1" applyBorder="1" applyAlignment="1">
      <alignment horizontal="left" vertical="center"/>
      <protection/>
    </xf>
    <xf numFmtId="0" fontId="1" fillId="35" borderId="19" xfId="55" applyFont="1" applyFill="1" applyBorder="1" applyAlignment="1">
      <alignment horizontal="left" vertical="center"/>
      <protection/>
    </xf>
    <xf numFmtId="0" fontId="0" fillId="35" borderId="19" xfId="0" applyFont="1" applyFill="1" applyBorder="1" applyAlignment="1">
      <alignment horizontal="left" vertical="center" wrapText="1"/>
    </xf>
    <xf numFmtId="0" fontId="1" fillId="30" borderId="15" xfId="0" applyFont="1" applyFill="1" applyBorder="1" applyAlignment="1">
      <alignment horizontal="center" vertical="center"/>
    </xf>
    <xf numFmtId="0" fontId="1" fillId="30" borderId="20" xfId="0" applyFont="1" applyFill="1" applyBorder="1" applyAlignment="1">
      <alignment horizontal="center" vertical="center"/>
    </xf>
    <xf numFmtId="0" fontId="1" fillId="45" borderId="24" xfId="0" applyFont="1" applyFill="1" applyBorder="1" applyAlignment="1">
      <alignment horizontal="center" vertical="center"/>
    </xf>
    <xf numFmtId="0" fontId="1" fillId="45" borderId="25" xfId="0" applyFont="1" applyFill="1" applyBorder="1" applyAlignment="1">
      <alignment horizontal="center" vertical="center"/>
    </xf>
    <xf numFmtId="0" fontId="1" fillId="45" borderId="14" xfId="0" applyFont="1" applyFill="1" applyBorder="1" applyAlignment="1">
      <alignment horizontal="center" vertical="center"/>
    </xf>
    <xf numFmtId="0" fontId="1" fillId="43" borderId="10" xfId="0" applyFont="1" applyFill="1" applyBorder="1" applyAlignment="1">
      <alignment horizontal="center" vertical="center"/>
    </xf>
    <xf numFmtId="170" fontId="1" fillId="43" borderId="16" xfId="0" applyNumberFormat="1" applyFont="1" applyFill="1" applyBorder="1" applyAlignment="1">
      <alignment horizontal="center" vertical="center"/>
    </xf>
    <xf numFmtId="170" fontId="1" fillId="43" borderId="18" xfId="0" applyNumberFormat="1" applyFont="1" applyFill="1" applyBorder="1" applyAlignment="1">
      <alignment horizontal="center" vertical="center"/>
    </xf>
    <xf numFmtId="170" fontId="1" fillId="43" borderId="13" xfId="0" applyNumberFormat="1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 horizontal="center" vertical="center" wrapText="1"/>
    </xf>
    <xf numFmtId="0" fontId="1" fillId="43" borderId="18" xfId="0" applyFont="1" applyFill="1" applyBorder="1" applyAlignment="1">
      <alignment horizontal="center" vertical="center" wrapText="1"/>
    </xf>
    <xf numFmtId="0" fontId="1" fillId="43" borderId="13" xfId="0" applyFont="1" applyFill="1" applyBorder="1" applyAlignment="1">
      <alignment horizontal="center" vertical="center" wrapText="1"/>
    </xf>
    <xf numFmtId="0" fontId="15" fillId="42" borderId="26" xfId="0" applyFont="1" applyFill="1" applyBorder="1" applyAlignment="1">
      <alignment horizontal="center" vertical="center"/>
    </xf>
    <xf numFmtId="0" fontId="15" fillId="42" borderId="27" xfId="0" applyFont="1" applyFill="1" applyBorder="1" applyAlignment="1">
      <alignment horizontal="center" vertical="center"/>
    </xf>
    <xf numFmtId="0" fontId="15" fillId="42" borderId="28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3" xfId="57"/>
    <cellStyle name="Normalny_Arkusz1" xfId="58"/>
    <cellStyle name="Obliczenia" xfId="59"/>
    <cellStyle name="Followed Hyperlink" xfId="60"/>
    <cellStyle name="Percent" xfId="61"/>
    <cellStyle name="Procentowy 2" xfId="62"/>
    <cellStyle name="Procentowy 2 2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2 2" xfId="74"/>
    <cellStyle name="Walutowy 2 3" xfId="75"/>
    <cellStyle name="Walutowy 2 4" xfId="76"/>
    <cellStyle name="Walutowy 3" xfId="77"/>
    <cellStyle name="Walutowy 4" xfId="78"/>
    <cellStyle name="Walutowy 5" xfId="79"/>
    <cellStyle name="Walutowy 6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70" zoomScalePageLayoutView="0" workbookViewId="0" topLeftCell="A1">
      <selection activeCell="A1" sqref="A1:B1"/>
    </sheetView>
  </sheetViews>
  <sheetFormatPr defaultColWidth="9.140625" defaultRowHeight="12.75"/>
  <cols>
    <col min="1" max="1" width="3.7109375" style="7" customWidth="1"/>
    <col min="2" max="2" width="37.140625" style="4" customWidth="1"/>
    <col min="3" max="3" width="19.8515625" style="7" customWidth="1"/>
    <col min="4" max="4" width="15.140625" style="4" customWidth="1"/>
    <col min="5" max="6" width="12.7109375" style="4" customWidth="1"/>
    <col min="7" max="7" width="24.8515625" style="1" customWidth="1"/>
    <col min="8" max="9" width="14.8515625" style="1" customWidth="1"/>
    <col min="10" max="10" width="15.8515625" style="181" customWidth="1"/>
  </cols>
  <sheetData>
    <row r="1" spans="1:10" s="12" customFormat="1" ht="21" customHeight="1">
      <c r="A1" s="221" t="s">
        <v>523</v>
      </c>
      <c r="B1" s="221"/>
      <c r="C1" s="62"/>
      <c r="D1" s="62"/>
      <c r="E1" s="62"/>
      <c r="F1" s="62"/>
      <c r="G1" s="5"/>
      <c r="H1" s="19"/>
      <c r="I1" s="5"/>
      <c r="J1" s="179"/>
    </row>
    <row r="2" spans="1:10" s="12" customFormat="1" ht="12" customHeight="1">
      <c r="A2" s="20"/>
      <c r="B2" s="20"/>
      <c r="C2" s="5"/>
      <c r="D2" s="20"/>
      <c r="E2" s="5"/>
      <c r="F2" s="5"/>
      <c r="G2" s="5"/>
      <c r="H2" s="20"/>
      <c r="I2" s="5"/>
      <c r="J2" s="179"/>
    </row>
    <row r="3" spans="1:10" s="12" customFormat="1" ht="83.25" customHeight="1">
      <c r="A3" s="195" t="s">
        <v>6</v>
      </c>
      <c r="B3" s="195" t="s">
        <v>28</v>
      </c>
      <c r="C3" s="195" t="s">
        <v>29</v>
      </c>
      <c r="D3" s="195" t="s">
        <v>20</v>
      </c>
      <c r="E3" s="195" t="s">
        <v>21</v>
      </c>
      <c r="F3" s="195" t="s">
        <v>30</v>
      </c>
      <c r="G3" s="195" t="s">
        <v>31</v>
      </c>
      <c r="H3" s="195" t="s">
        <v>32</v>
      </c>
      <c r="I3" s="195" t="s">
        <v>33</v>
      </c>
      <c r="J3" s="170" t="s">
        <v>692</v>
      </c>
    </row>
    <row r="4" spans="1:10" s="43" customFormat="1" ht="54.75" customHeight="1">
      <c r="A4" s="44">
        <v>1</v>
      </c>
      <c r="B4" s="41" t="s">
        <v>293</v>
      </c>
      <c r="C4" s="44" t="s">
        <v>66</v>
      </c>
      <c r="D4" s="44" t="s">
        <v>524</v>
      </c>
      <c r="E4" s="48" t="s">
        <v>425</v>
      </c>
      <c r="F4" s="44" t="s">
        <v>34</v>
      </c>
      <c r="G4" s="44" t="s">
        <v>35</v>
      </c>
      <c r="H4" s="44">
        <v>32</v>
      </c>
      <c r="I4" s="44" t="s">
        <v>23</v>
      </c>
      <c r="J4" s="180">
        <v>28133833.66</v>
      </c>
    </row>
    <row r="5" spans="1:10" s="43" customFormat="1" ht="54.75" customHeight="1">
      <c r="A5" s="44">
        <v>2</v>
      </c>
      <c r="B5" s="41" t="s">
        <v>40</v>
      </c>
      <c r="C5" s="44" t="s">
        <v>203</v>
      </c>
      <c r="D5" s="44" t="s">
        <v>532</v>
      </c>
      <c r="E5" s="42" t="s">
        <v>202</v>
      </c>
      <c r="F5" s="42" t="s">
        <v>204</v>
      </c>
      <c r="G5" s="42" t="s">
        <v>205</v>
      </c>
      <c r="H5" s="44">
        <v>12</v>
      </c>
      <c r="I5" s="44" t="s">
        <v>23</v>
      </c>
      <c r="J5" s="180">
        <v>6738445</v>
      </c>
    </row>
    <row r="6" spans="1:10" s="43" customFormat="1" ht="54.75" customHeight="1">
      <c r="A6" s="44">
        <v>3</v>
      </c>
      <c r="B6" s="41" t="s">
        <v>206</v>
      </c>
      <c r="C6" s="44" t="s">
        <v>203</v>
      </c>
      <c r="D6" s="44" t="s">
        <v>533</v>
      </c>
      <c r="E6" s="42" t="s">
        <v>207</v>
      </c>
      <c r="F6" s="42" t="s">
        <v>534</v>
      </c>
      <c r="G6" s="42" t="s">
        <v>535</v>
      </c>
      <c r="H6" s="44">
        <v>19</v>
      </c>
      <c r="I6" s="44" t="s">
        <v>23</v>
      </c>
      <c r="J6" s="180" t="s">
        <v>746</v>
      </c>
    </row>
    <row r="7" spans="1:10" s="43" customFormat="1" ht="54.75" customHeight="1">
      <c r="A7" s="44">
        <v>4</v>
      </c>
      <c r="B7" s="41" t="s">
        <v>39</v>
      </c>
      <c r="C7" s="44" t="s">
        <v>294</v>
      </c>
      <c r="D7" s="44" t="s">
        <v>537</v>
      </c>
      <c r="E7" s="48" t="s">
        <v>290</v>
      </c>
      <c r="F7" s="44" t="s">
        <v>295</v>
      </c>
      <c r="G7" s="44" t="s">
        <v>296</v>
      </c>
      <c r="H7" s="45">
        <v>3</v>
      </c>
      <c r="I7" s="45" t="s">
        <v>23</v>
      </c>
      <c r="J7" s="180">
        <v>126849</v>
      </c>
    </row>
    <row r="8" spans="1:10" s="43" customFormat="1" ht="54.75" customHeight="1">
      <c r="A8" s="44">
        <v>5</v>
      </c>
      <c r="B8" s="41" t="s">
        <v>291</v>
      </c>
      <c r="C8" s="44" t="s">
        <v>294</v>
      </c>
      <c r="D8" s="44" t="s">
        <v>775</v>
      </c>
      <c r="E8" s="48" t="s">
        <v>292</v>
      </c>
      <c r="F8" s="44" t="s">
        <v>297</v>
      </c>
      <c r="G8" s="44" t="s">
        <v>298</v>
      </c>
      <c r="H8" s="45">
        <v>6</v>
      </c>
      <c r="I8" s="45" t="s">
        <v>23</v>
      </c>
      <c r="J8" s="180">
        <v>412734</v>
      </c>
    </row>
    <row r="9" spans="1:10" s="43" customFormat="1" ht="54.75" customHeight="1">
      <c r="A9" s="44">
        <v>6</v>
      </c>
      <c r="B9" s="41" t="s">
        <v>283</v>
      </c>
      <c r="C9" s="44" t="s">
        <v>300</v>
      </c>
      <c r="D9" s="44" t="s">
        <v>755</v>
      </c>
      <c r="E9" s="46" t="s">
        <v>299</v>
      </c>
      <c r="F9" s="42" t="s">
        <v>301</v>
      </c>
      <c r="G9" s="42" t="s">
        <v>302</v>
      </c>
      <c r="H9" s="45">
        <v>21</v>
      </c>
      <c r="I9" s="45">
        <v>116</v>
      </c>
      <c r="J9" s="180">
        <v>1343887.4</v>
      </c>
    </row>
    <row r="10" spans="1:10" s="43" customFormat="1" ht="54.75" customHeight="1">
      <c r="A10" s="44">
        <v>7</v>
      </c>
      <c r="B10" s="41" t="s">
        <v>286</v>
      </c>
      <c r="C10" s="44" t="s">
        <v>306</v>
      </c>
      <c r="D10" s="44" t="s">
        <v>541</v>
      </c>
      <c r="E10" s="46" t="s">
        <v>303</v>
      </c>
      <c r="F10" s="42" t="s">
        <v>304</v>
      </c>
      <c r="G10" s="42" t="s">
        <v>305</v>
      </c>
      <c r="H10" s="45">
        <v>33</v>
      </c>
      <c r="I10" s="45">
        <v>86</v>
      </c>
      <c r="J10" s="180">
        <v>1798260</v>
      </c>
    </row>
    <row r="11" spans="1:10" s="43" customFormat="1" ht="54.75" customHeight="1">
      <c r="A11" s="44">
        <v>8</v>
      </c>
      <c r="B11" s="41" t="s">
        <v>481</v>
      </c>
      <c r="C11" s="44" t="s">
        <v>307</v>
      </c>
      <c r="D11" s="44" t="s">
        <v>543</v>
      </c>
      <c r="E11" s="42" t="s">
        <v>482</v>
      </c>
      <c r="F11" s="42" t="s">
        <v>304</v>
      </c>
      <c r="G11" s="42" t="s">
        <v>544</v>
      </c>
      <c r="H11" s="45">
        <v>59</v>
      </c>
      <c r="I11" s="45">
        <v>325</v>
      </c>
      <c r="J11" s="180">
        <v>5069110</v>
      </c>
    </row>
  </sheetData>
  <sheetProtection/>
  <mergeCells count="1">
    <mergeCell ref="A1:B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zoomScaleSheetLayoutView="36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.140625" style="7" customWidth="1"/>
    <col min="2" max="2" width="35.28125" style="27" customWidth="1"/>
    <col min="3" max="3" width="14.57421875" style="7" customWidth="1"/>
    <col min="4" max="4" width="14.421875" style="7" customWidth="1"/>
    <col min="5" max="6" width="15.140625" style="7" customWidth="1"/>
    <col min="7" max="7" width="11.57421875" style="7" customWidth="1"/>
    <col min="8" max="8" width="18.140625" style="101" customWidth="1"/>
    <col min="9" max="9" width="10.57421875" style="7" customWidth="1"/>
    <col min="10" max="10" width="23.7109375" style="7" customWidth="1"/>
    <col min="11" max="11" width="26.421875" style="7" customWidth="1"/>
    <col min="12" max="12" width="17.421875" style="7" customWidth="1"/>
    <col min="13" max="13" width="15.00390625" style="7" customWidth="1"/>
    <col min="14" max="14" width="17.28125" style="7" customWidth="1"/>
    <col min="15" max="15" width="4.140625" style="7" customWidth="1"/>
    <col min="16" max="16" width="18.00390625" style="7" customWidth="1"/>
    <col min="17" max="17" width="22.7109375" style="7" customWidth="1"/>
    <col min="18" max="18" width="13.7109375" style="7" customWidth="1"/>
    <col min="19" max="19" width="12.421875" style="7" customWidth="1"/>
    <col min="20" max="20" width="14.7109375" style="7" customWidth="1"/>
    <col min="21" max="22" width="12.421875" style="7" customWidth="1"/>
    <col min="23" max="23" width="14.57421875" style="7" customWidth="1"/>
    <col min="24" max="24" width="14.421875" style="7" customWidth="1"/>
    <col min="25" max="25" width="12.57421875" style="7" customWidth="1"/>
    <col min="26" max="16384" width="9.140625" style="7" customWidth="1"/>
  </cols>
  <sheetData>
    <row r="1" spans="1:24" ht="24" customHeight="1">
      <c r="A1" s="241" t="s">
        <v>63</v>
      </c>
      <c r="B1" s="241"/>
      <c r="C1" s="241"/>
      <c r="D1" s="241"/>
      <c r="E1" s="241"/>
      <c r="F1" s="241"/>
      <c r="G1" s="13"/>
      <c r="H1" s="163"/>
      <c r="I1" s="13"/>
      <c r="J1" s="13"/>
      <c r="X1" s="13"/>
    </row>
    <row r="2" ht="14.25" customHeight="1"/>
    <row r="3" spans="1:25" ht="29.25" customHeight="1">
      <c r="A3" s="238" t="s">
        <v>0</v>
      </c>
      <c r="B3" s="238" t="s">
        <v>15</v>
      </c>
      <c r="C3" s="238" t="s">
        <v>41</v>
      </c>
      <c r="D3" s="238" t="s">
        <v>42</v>
      </c>
      <c r="E3" s="238" t="s">
        <v>43</v>
      </c>
      <c r="F3" s="238" t="s">
        <v>44</v>
      </c>
      <c r="G3" s="238" t="s">
        <v>1</v>
      </c>
      <c r="H3" s="242" t="s">
        <v>677</v>
      </c>
      <c r="I3" s="238" t="s">
        <v>567</v>
      </c>
      <c r="J3" s="238" t="s">
        <v>568</v>
      </c>
      <c r="K3" s="238" t="s">
        <v>2</v>
      </c>
      <c r="L3" s="238" t="s">
        <v>45</v>
      </c>
      <c r="M3" s="238"/>
      <c r="N3" s="238"/>
      <c r="O3" s="238" t="s">
        <v>0</v>
      </c>
      <c r="P3" s="238" t="s">
        <v>60</v>
      </c>
      <c r="Q3" s="238" t="s">
        <v>59</v>
      </c>
      <c r="R3" s="238" t="s">
        <v>52</v>
      </c>
      <c r="S3" s="238"/>
      <c r="T3" s="238"/>
      <c r="U3" s="238"/>
      <c r="V3" s="238"/>
      <c r="W3" s="238"/>
      <c r="X3" s="239" t="s">
        <v>374</v>
      </c>
      <c r="Y3" s="238" t="s">
        <v>61</v>
      </c>
    </row>
    <row r="4" spans="1:25" ht="70.5" customHeight="1">
      <c r="A4" s="238"/>
      <c r="B4" s="238"/>
      <c r="C4" s="238"/>
      <c r="D4" s="238"/>
      <c r="E4" s="238"/>
      <c r="F4" s="238"/>
      <c r="G4" s="238"/>
      <c r="H4" s="242"/>
      <c r="I4" s="238"/>
      <c r="J4" s="238"/>
      <c r="K4" s="238"/>
      <c r="L4" s="109" t="s">
        <v>46</v>
      </c>
      <c r="M4" s="109" t="s">
        <v>47</v>
      </c>
      <c r="N4" s="109" t="s">
        <v>678</v>
      </c>
      <c r="O4" s="238"/>
      <c r="P4" s="238"/>
      <c r="Q4" s="238"/>
      <c r="R4" s="109" t="s">
        <v>675</v>
      </c>
      <c r="S4" s="109" t="s">
        <v>53</v>
      </c>
      <c r="T4" s="109" t="s">
        <v>54</v>
      </c>
      <c r="U4" s="109" t="s">
        <v>676</v>
      </c>
      <c r="V4" s="109" t="s">
        <v>55</v>
      </c>
      <c r="W4" s="109" t="s">
        <v>679</v>
      </c>
      <c r="X4" s="240"/>
      <c r="Y4" s="238"/>
    </row>
    <row r="5" spans="1:25" ht="16.5" customHeight="1">
      <c r="A5" s="233" t="s">
        <v>549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61"/>
      <c r="Y5" s="111"/>
    </row>
    <row r="6" spans="1:25" ht="27.75" customHeight="1">
      <c r="A6" s="2">
        <v>1</v>
      </c>
      <c r="B6" s="35" t="s">
        <v>25</v>
      </c>
      <c r="C6" s="2" t="s">
        <v>308</v>
      </c>
      <c r="D6" s="16" t="s">
        <v>344</v>
      </c>
      <c r="E6" s="6" t="s">
        <v>323</v>
      </c>
      <c r="F6" s="16" t="s">
        <v>323</v>
      </c>
      <c r="G6" s="36">
        <v>1900</v>
      </c>
      <c r="H6" s="105">
        <v>200000</v>
      </c>
      <c r="I6" s="56" t="s">
        <v>539</v>
      </c>
      <c r="J6" s="2" t="s">
        <v>371</v>
      </c>
      <c r="K6" s="2" t="s">
        <v>67</v>
      </c>
      <c r="L6" s="6" t="s">
        <v>372</v>
      </c>
      <c r="M6" s="6" t="s">
        <v>345</v>
      </c>
      <c r="N6" s="6" t="s">
        <v>373</v>
      </c>
      <c r="O6" s="6">
        <v>1</v>
      </c>
      <c r="P6" s="2" t="s">
        <v>346</v>
      </c>
      <c r="Q6" s="2" t="s">
        <v>339</v>
      </c>
      <c r="R6" s="2" t="s">
        <v>57</v>
      </c>
      <c r="S6" s="2" t="s">
        <v>57</v>
      </c>
      <c r="T6" s="2" t="s">
        <v>57</v>
      </c>
      <c r="U6" s="2" t="s">
        <v>57</v>
      </c>
      <c r="V6" s="6" t="s">
        <v>641</v>
      </c>
      <c r="W6" s="2" t="s">
        <v>57</v>
      </c>
      <c r="X6" s="37" t="s">
        <v>375</v>
      </c>
      <c r="Y6" s="6">
        <v>1</v>
      </c>
    </row>
    <row r="7" spans="1:25" ht="27.75" customHeight="1">
      <c r="A7" s="2">
        <v>2</v>
      </c>
      <c r="B7" s="35" t="s">
        <v>682</v>
      </c>
      <c r="C7" s="2" t="s">
        <v>308</v>
      </c>
      <c r="D7" s="16" t="s">
        <v>344</v>
      </c>
      <c r="E7" s="6" t="s">
        <v>323</v>
      </c>
      <c r="F7" s="16" t="s">
        <v>323</v>
      </c>
      <c r="G7" s="36">
        <v>1920</v>
      </c>
      <c r="H7" s="105">
        <v>85000</v>
      </c>
      <c r="I7" s="56" t="s">
        <v>539</v>
      </c>
      <c r="J7" s="2" t="s">
        <v>371</v>
      </c>
      <c r="K7" s="2" t="s">
        <v>68</v>
      </c>
      <c r="L7" s="6" t="s">
        <v>372</v>
      </c>
      <c r="M7" s="6" t="s">
        <v>345</v>
      </c>
      <c r="N7" s="6" t="s">
        <v>373</v>
      </c>
      <c r="O7" s="6">
        <v>2</v>
      </c>
      <c r="P7" s="2" t="s">
        <v>347</v>
      </c>
      <c r="Q7" s="2" t="s">
        <v>339</v>
      </c>
      <c r="R7" s="2" t="s">
        <v>57</v>
      </c>
      <c r="S7" s="2" t="s">
        <v>57</v>
      </c>
      <c r="T7" s="2" t="s">
        <v>57</v>
      </c>
      <c r="U7" s="2" t="s">
        <v>57</v>
      </c>
      <c r="V7" s="6" t="s">
        <v>641</v>
      </c>
      <c r="W7" s="2" t="s">
        <v>57</v>
      </c>
      <c r="X7" s="37" t="s">
        <v>683</v>
      </c>
      <c r="Y7" s="6">
        <v>1</v>
      </c>
    </row>
    <row r="8" spans="1:25" ht="27.75" customHeight="1">
      <c r="A8" s="2">
        <v>3</v>
      </c>
      <c r="B8" s="35" t="s">
        <v>684</v>
      </c>
      <c r="C8" s="2" t="s">
        <v>308</v>
      </c>
      <c r="D8" s="16" t="s">
        <v>344</v>
      </c>
      <c r="E8" s="6" t="s">
        <v>323</v>
      </c>
      <c r="F8" s="16" t="s">
        <v>323</v>
      </c>
      <c r="G8" s="36">
        <v>1920</v>
      </c>
      <c r="H8" s="105">
        <v>20000</v>
      </c>
      <c r="I8" s="56" t="s">
        <v>539</v>
      </c>
      <c r="J8" s="2" t="s">
        <v>371</v>
      </c>
      <c r="K8" s="2" t="s">
        <v>69</v>
      </c>
      <c r="L8" s="6" t="s">
        <v>372</v>
      </c>
      <c r="M8" s="6" t="s">
        <v>345</v>
      </c>
      <c r="N8" s="6" t="s">
        <v>373</v>
      </c>
      <c r="O8" s="6">
        <v>3</v>
      </c>
      <c r="P8" s="2" t="s">
        <v>347</v>
      </c>
      <c r="Q8" s="2" t="s">
        <v>339</v>
      </c>
      <c r="R8" s="2" t="s">
        <v>57</v>
      </c>
      <c r="S8" s="2" t="s">
        <v>57</v>
      </c>
      <c r="T8" s="2" t="s">
        <v>57</v>
      </c>
      <c r="U8" s="2" t="s">
        <v>57</v>
      </c>
      <c r="V8" s="6" t="s">
        <v>641</v>
      </c>
      <c r="W8" s="2" t="s">
        <v>57</v>
      </c>
      <c r="X8" s="37" t="s">
        <v>685</v>
      </c>
      <c r="Y8" s="6">
        <v>1</v>
      </c>
    </row>
    <row r="9" spans="1:25" ht="27.75" customHeight="1">
      <c r="A9" s="2">
        <v>4</v>
      </c>
      <c r="B9" s="35" t="s">
        <v>25</v>
      </c>
      <c r="C9" s="2" t="s">
        <v>308</v>
      </c>
      <c r="D9" s="16" t="s">
        <v>344</v>
      </c>
      <c r="E9" s="6" t="s">
        <v>323</v>
      </c>
      <c r="F9" s="16" t="s">
        <v>323</v>
      </c>
      <c r="G9" s="36" t="s">
        <v>370</v>
      </c>
      <c r="H9" s="105">
        <v>30000</v>
      </c>
      <c r="I9" s="56" t="s">
        <v>539</v>
      </c>
      <c r="J9" s="2" t="s">
        <v>371</v>
      </c>
      <c r="K9" s="2" t="s">
        <v>70</v>
      </c>
      <c r="L9" s="6" t="s">
        <v>71</v>
      </c>
      <c r="M9" s="6" t="s">
        <v>345</v>
      </c>
      <c r="N9" s="6" t="s">
        <v>72</v>
      </c>
      <c r="O9" s="6">
        <v>4</v>
      </c>
      <c r="P9" s="2" t="s">
        <v>348</v>
      </c>
      <c r="Q9" s="2" t="s">
        <v>339</v>
      </c>
      <c r="R9" s="2" t="s">
        <v>57</v>
      </c>
      <c r="S9" s="2" t="s">
        <v>57</v>
      </c>
      <c r="T9" s="2" t="s">
        <v>57</v>
      </c>
      <c r="U9" s="2" t="s">
        <v>57</v>
      </c>
      <c r="V9" s="6" t="s">
        <v>641</v>
      </c>
      <c r="W9" s="2" t="s">
        <v>57</v>
      </c>
      <c r="X9" s="37" t="s">
        <v>376</v>
      </c>
      <c r="Y9" s="6">
        <v>1</v>
      </c>
    </row>
    <row r="10" spans="1:25" ht="27.75" customHeight="1">
      <c r="A10" s="2">
        <v>5</v>
      </c>
      <c r="B10" s="35" t="s">
        <v>25</v>
      </c>
      <c r="C10" s="2" t="s">
        <v>308</v>
      </c>
      <c r="D10" s="16" t="s">
        <v>344</v>
      </c>
      <c r="E10" s="6" t="s">
        <v>323</v>
      </c>
      <c r="F10" s="16" t="s">
        <v>323</v>
      </c>
      <c r="G10" s="36" t="s">
        <v>325</v>
      </c>
      <c r="H10" s="105">
        <v>50000</v>
      </c>
      <c r="I10" s="56" t="s">
        <v>539</v>
      </c>
      <c r="J10" s="2" t="s">
        <v>371</v>
      </c>
      <c r="K10" s="2" t="s">
        <v>73</v>
      </c>
      <c r="L10" s="6" t="s">
        <v>372</v>
      </c>
      <c r="M10" s="6" t="s">
        <v>345</v>
      </c>
      <c r="N10" s="6" t="s">
        <v>72</v>
      </c>
      <c r="O10" s="6">
        <v>5</v>
      </c>
      <c r="P10" s="2" t="s">
        <v>349</v>
      </c>
      <c r="Q10" s="2" t="s">
        <v>339</v>
      </c>
      <c r="R10" s="2" t="s">
        <v>57</v>
      </c>
      <c r="S10" s="2" t="s">
        <v>57</v>
      </c>
      <c r="T10" s="2" t="s">
        <v>57</v>
      </c>
      <c r="U10" s="2" t="s">
        <v>57</v>
      </c>
      <c r="V10" s="6" t="s">
        <v>641</v>
      </c>
      <c r="W10" s="2" t="s">
        <v>57</v>
      </c>
      <c r="X10" s="37" t="s">
        <v>377</v>
      </c>
      <c r="Y10" s="6">
        <v>1</v>
      </c>
    </row>
    <row r="11" spans="1:25" ht="27.75" customHeight="1">
      <c r="A11" s="2">
        <v>6</v>
      </c>
      <c r="B11" s="35" t="s">
        <v>25</v>
      </c>
      <c r="C11" s="2" t="s">
        <v>308</v>
      </c>
      <c r="D11" s="16" t="s">
        <v>344</v>
      </c>
      <c r="E11" s="6" t="s">
        <v>323</v>
      </c>
      <c r="F11" s="16" t="s">
        <v>323</v>
      </c>
      <c r="G11" s="36">
        <v>1908</v>
      </c>
      <c r="H11" s="105">
        <v>160000</v>
      </c>
      <c r="I11" s="56" t="s">
        <v>539</v>
      </c>
      <c r="J11" s="2" t="s">
        <v>371</v>
      </c>
      <c r="K11" s="2" t="s">
        <v>74</v>
      </c>
      <c r="L11" s="6" t="s">
        <v>372</v>
      </c>
      <c r="M11" s="6" t="s">
        <v>345</v>
      </c>
      <c r="N11" s="6" t="s">
        <v>75</v>
      </c>
      <c r="O11" s="6">
        <v>6</v>
      </c>
      <c r="P11" s="2" t="s">
        <v>350</v>
      </c>
      <c r="Q11" s="2" t="s">
        <v>339</v>
      </c>
      <c r="R11" s="2" t="s">
        <v>57</v>
      </c>
      <c r="S11" s="2" t="s">
        <v>57</v>
      </c>
      <c r="T11" s="2" t="s">
        <v>57</v>
      </c>
      <c r="U11" s="2" t="s">
        <v>57</v>
      </c>
      <c r="V11" s="6" t="s">
        <v>641</v>
      </c>
      <c r="W11" s="2" t="s">
        <v>57</v>
      </c>
      <c r="X11" s="37" t="s">
        <v>378</v>
      </c>
      <c r="Y11" s="6">
        <v>2</v>
      </c>
    </row>
    <row r="12" spans="1:25" ht="27.75" customHeight="1">
      <c r="A12" s="2">
        <v>7</v>
      </c>
      <c r="B12" s="35" t="s">
        <v>25</v>
      </c>
      <c r="C12" s="2" t="s">
        <v>308</v>
      </c>
      <c r="D12" s="16" t="s">
        <v>344</v>
      </c>
      <c r="E12" s="6" t="s">
        <v>323</v>
      </c>
      <c r="F12" s="16" t="s">
        <v>323</v>
      </c>
      <c r="G12" s="36">
        <v>1900</v>
      </c>
      <c r="H12" s="105">
        <v>200000</v>
      </c>
      <c r="I12" s="56" t="s">
        <v>539</v>
      </c>
      <c r="J12" s="2" t="s">
        <v>371</v>
      </c>
      <c r="K12" s="2" t="s">
        <v>76</v>
      </c>
      <c r="L12" s="6" t="s">
        <v>372</v>
      </c>
      <c r="M12" s="6" t="s">
        <v>345</v>
      </c>
      <c r="N12" s="6" t="s">
        <v>51</v>
      </c>
      <c r="O12" s="6">
        <v>7</v>
      </c>
      <c r="P12" s="2" t="s">
        <v>351</v>
      </c>
      <c r="Q12" s="2" t="s">
        <v>339</v>
      </c>
      <c r="R12" s="2" t="s">
        <v>57</v>
      </c>
      <c r="S12" s="2" t="s">
        <v>57</v>
      </c>
      <c r="T12" s="2" t="s">
        <v>57</v>
      </c>
      <c r="U12" s="2" t="s">
        <v>57</v>
      </c>
      <c r="V12" s="6" t="s">
        <v>641</v>
      </c>
      <c r="W12" s="2" t="s">
        <v>57</v>
      </c>
      <c r="X12" s="37" t="s">
        <v>379</v>
      </c>
      <c r="Y12" s="6">
        <v>1</v>
      </c>
    </row>
    <row r="13" spans="1:25" ht="27.75" customHeight="1">
      <c r="A13" s="2">
        <v>8</v>
      </c>
      <c r="B13" s="35" t="s">
        <v>25</v>
      </c>
      <c r="C13" s="2" t="s">
        <v>308</v>
      </c>
      <c r="D13" s="16" t="s">
        <v>344</v>
      </c>
      <c r="E13" s="6" t="s">
        <v>323</v>
      </c>
      <c r="F13" s="16" t="s">
        <v>323</v>
      </c>
      <c r="G13" s="36">
        <v>1869</v>
      </c>
      <c r="H13" s="105">
        <v>40000</v>
      </c>
      <c r="I13" s="56" t="s">
        <v>539</v>
      </c>
      <c r="J13" s="2" t="s">
        <v>371</v>
      </c>
      <c r="K13" s="2" t="s">
        <v>77</v>
      </c>
      <c r="L13" s="6" t="s">
        <v>372</v>
      </c>
      <c r="M13" s="6" t="s">
        <v>345</v>
      </c>
      <c r="N13" s="6" t="s">
        <v>75</v>
      </c>
      <c r="O13" s="6">
        <v>8</v>
      </c>
      <c r="P13" s="2" t="s">
        <v>352</v>
      </c>
      <c r="Q13" s="2" t="s">
        <v>339</v>
      </c>
      <c r="R13" s="6" t="s">
        <v>58</v>
      </c>
      <c r="S13" s="2" t="s">
        <v>57</v>
      </c>
      <c r="T13" s="2" t="s">
        <v>57</v>
      </c>
      <c r="U13" s="2" t="s">
        <v>57</v>
      </c>
      <c r="V13" s="6" t="s">
        <v>641</v>
      </c>
      <c r="W13" s="2" t="s">
        <v>57</v>
      </c>
      <c r="X13" s="37" t="s">
        <v>380</v>
      </c>
      <c r="Y13" s="6">
        <v>1</v>
      </c>
    </row>
    <row r="14" spans="1:25" ht="27.75" customHeight="1">
      <c r="A14" s="2">
        <v>9</v>
      </c>
      <c r="B14" s="35" t="s">
        <v>25</v>
      </c>
      <c r="C14" s="2" t="s">
        <v>308</v>
      </c>
      <c r="D14" s="16" t="s">
        <v>344</v>
      </c>
      <c r="E14" s="6" t="s">
        <v>323</v>
      </c>
      <c r="F14" s="16" t="s">
        <v>323</v>
      </c>
      <c r="G14" s="36">
        <v>1990</v>
      </c>
      <c r="H14" s="105">
        <v>50000</v>
      </c>
      <c r="I14" s="56" t="s">
        <v>539</v>
      </c>
      <c r="J14" s="2" t="s">
        <v>371</v>
      </c>
      <c r="K14" s="2" t="s">
        <v>73</v>
      </c>
      <c r="L14" s="6" t="s">
        <v>445</v>
      </c>
      <c r="M14" s="6" t="s">
        <v>345</v>
      </c>
      <c r="N14" s="6" t="s">
        <v>373</v>
      </c>
      <c r="O14" s="6">
        <v>9</v>
      </c>
      <c r="P14" s="2" t="s">
        <v>357</v>
      </c>
      <c r="Q14" s="2" t="s">
        <v>339</v>
      </c>
      <c r="R14" s="2" t="s">
        <v>57</v>
      </c>
      <c r="S14" s="2" t="s">
        <v>57</v>
      </c>
      <c r="T14" s="2" t="s">
        <v>57</v>
      </c>
      <c r="U14" s="2" t="s">
        <v>57</v>
      </c>
      <c r="V14" s="6" t="s">
        <v>641</v>
      </c>
      <c r="W14" s="2" t="s">
        <v>57</v>
      </c>
      <c r="X14" s="37" t="s">
        <v>444</v>
      </c>
      <c r="Y14" s="6">
        <v>1</v>
      </c>
    </row>
    <row r="15" spans="1:25" ht="27.75" customHeight="1">
      <c r="A15" s="2">
        <v>10</v>
      </c>
      <c r="B15" s="63" t="s">
        <v>680</v>
      </c>
      <c r="C15" s="2" t="s">
        <v>23</v>
      </c>
      <c r="D15" s="16" t="s">
        <v>344</v>
      </c>
      <c r="E15" s="6" t="s">
        <v>323</v>
      </c>
      <c r="F15" s="16" t="s">
        <v>323</v>
      </c>
      <c r="G15" s="36">
        <v>1908</v>
      </c>
      <c r="H15" s="105">
        <v>200000</v>
      </c>
      <c r="I15" s="56" t="s">
        <v>539</v>
      </c>
      <c r="J15" s="2" t="s">
        <v>78</v>
      </c>
      <c r="K15" s="2" t="s">
        <v>79</v>
      </c>
      <c r="L15" s="6" t="s">
        <v>372</v>
      </c>
      <c r="M15" s="6" t="s">
        <v>345</v>
      </c>
      <c r="N15" s="6" t="s">
        <v>51</v>
      </c>
      <c r="O15" s="6">
        <v>10</v>
      </c>
      <c r="P15" s="2" t="s">
        <v>353</v>
      </c>
      <c r="Q15" s="2" t="s">
        <v>339</v>
      </c>
      <c r="R15" s="2" t="s">
        <v>57</v>
      </c>
      <c r="S15" s="2" t="s">
        <v>57</v>
      </c>
      <c r="T15" s="2" t="s">
        <v>57</v>
      </c>
      <c r="U15" s="6" t="s">
        <v>214</v>
      </c>
      <c r="V15" s="6" t="s">
        <v>641</v>
      </c>
      <c r="W15" s="2" t="s">
        <v>57</v>
      </c>
      <c r="X15" s="37" t="s">
        <v>375</v>
      </c>
      <c r="Y15" s="6">
        <v>2</v>
      </c>
    </row>
    <row r="16" spans="1:25" ht="27.75" customHeight="1">
      <c r="A16" s="2">
        <v>11</v>
      </c>
      <c r="B16" s="35" t="s">
        <v>80</v>
      </c>
      <c r="C16" s="2" t="s">
        <v>363</v>
      </c>
      <c r="D16" s="16" t="s">
        <v>344</v>
      </c>
      <c r="E16" s="6" t="s">
        <v>323</v>
      </c>
      <c r="F16" s="16" t="s">
        <v>323</v>
      </c>
      <c r="G16" s="36">
        <v>1945</v>
      </c>
      <c r="H16" s="105">
        <v>20000</v>
      </c>
      <c r="I16" s="56" t="s">
        <v>539</v>
      </c>
      <c r="J16" s="2" t="s">
        <v>78</v>
      </c>
      <c r="K16" s="2" t="s">
        <v>81</v>
      </c>
      <c r="L16" s="6" t="s">
        <v>372</v>
      </c>
      <c r="M16" s="6" t="s">
        <v>345</v>
      </c>
      <c r="N16" s="6" t="s">
        <v>72</v>
      </c>
      <c r="O16" s="6">
        <v>11</v>
      </c>
      <c r="P16" s="2" t="s">
        <v>354</v>
      </c>
      <c r="Q16" s="2" t="s">
        <v>339</v>
      </c>
      <c r="R16" s="2" t="s">
        <v>57</v>
      </c>
      <c r="S16" s="2" t="s">
        <v>57</v>
      </c>
      <c r="T16" s="2" t="s">
        <v>57</v>
      </c>
      <c r="U16" s="2" t="s">
        <v>57</v>
      </c>
      <c r="V16" s="6" t="s">
        <v>641</v>
      </c>
      <c r="W16" s="2" t="s">
        <v>57</v>
      </c>
      <c r="X16" s="37" t="s">
        <v>381</v>
      </c>
      <c r="Y16" s="6">
        <v>1</v>
      </c>
    </row>
    <row r="17" spans="1:25" ht="27.75" customHeight="1">
      <c r="A17" s="2">
        <v>12</v>
      </c>
      <c r="B17" s="35" t="s">
        <v>82</v>
      </c>
      <c r="C17" s="2" t="s">
        <v>364</v>
      </c>
      <c r="D17" s="16" t="s">
        <v>344</v>
      </c>
      <c r="E17" s="6" t="s">
        <v>323</v>
      </c>
      <c r="F17" s="16" t="s">
        <v>323</v>
      </c>
      <c r="G17" s="36">
        <v>1900</v>
      </c>
      <c r="H17" s="105">
        <v>300000</v>
      </c>
      <c r="I17" s="56" t="s">
        <v>539</v>
      </c>
      <c r="J17" s="2" t="s">
        <v>78</v>
      </c>
      <c r="K17" s="2" t="s">
        <v>83</v>
      </c>
      <c r="L17" s="6" t="s">
        <v>372</v>
      </c>
      <c r="M17" s="6" t="s">
        <v>345</v>
      </c>
      <c r="N17" s="6" t="s">
        <v>84</v>
      </c>
      <c r="O17" s="6">
        <v>12</v>
      </c>
      <c r="P17" s="2" t="s">
        <v>355</v>
      </c>
      <c r="Q17" s="2" t="s">
        <v>339</v>
      </c>
      <c r="R17" s="2" t="s">
        <v>57</v>
      </c>
      <c r="S17" s="2" t="s">
        <v>57</v>
      </c>
      <c r="T17" s="2" t="s">
        <v>57</v>
      </c>
      <c r="U17" s="2" t="s">
        <v>57</v>
      </c>
      <c r="V17" s="6" t="s">
        <v>641</v>
      </c>
      <c r="W17" s="2" t="s">
        <v>57</v>
      </c>
      <c r="X17" s="37" t="s">
        <v>382</v>
      </c>
      <c r="Y17" s="6">
        <v>1</v>
      </c>
    </row>
    <row r="18" spans="1:25" ht="27.75" customHeight="1">
      <c r="A18" s="2">
        <v>13</v>
      </c>
      <c r="B18" s="35" t="s">
        <v>85</v>
      </c>
      <c r="C18" s="2" t="s">
        <v>23</v>
      </c>
      <c r="D18" s="16" t="s">
        <v>344</v>
      </c>
      <c r="E18" s="6" t="s">
        <v>323</v>
      </c>
      <c r="F18" s="16" t="s">
        <v>323</v>
      </c>
      <c r="G18" s="36">
        <v>1960</v>
      </c>
      <c r="H18" s="105">
        <v>50000</v>
      </c>
      <c r="I18" s="56" t="s">
        <v>539</v>
      </c>
      <c r="J18" s="2" t="s">
        <v>78</v>
      </c>
      <c r="K18" s="2" t="s">
        <v>83</v>
      </c>
      <c r="L18" s="6" t="s">
        <v>372</v>
      </c>
      <c r="M18" s="6" t="s">
        <v>345</v>
      </c>
      <c r="N18" s="6" t="s">
        <v>72</v>
      </c>
      <c r="O18" s="6">
        <v>13</v>
      </c>
      <c r="P18" s="2" t="s">
        <v>356</v>
      </c>
      <c r="Q18" s="2" t="s">
        <v>339</v>
      </c>
      <c r="R18" s="2" t="s">
        <v>57</v>
      </c>
      <c r="S18" s="2" t="s">
        <v>57</v>
      </c>
      <c r="T18" s="2" t="s">
        <v>57</v>
      </c>
      <c r="U18" s="2" t="s">
        <v>57</v>
      </c>
      <c r="V18" s="6" t="s">
        <v>641</v>
      </c>
      <c r="W18" s="2" t="s">
        <v>57</v>
      </c>
      <c r="X18" s="37" t="s">
        <v>383</v>
      </c>
      <c r="Y18" s="6">
        <v>1</v>
      </c>
    </row>
    <row r="19" spans="1:25" ht="27.75" customHeight="1">
      <c r="A19" s="2">
        <v>14</v>
      </c>
      <c r="B19" s="63" t="s">
        <v>25</v>
      </c>
      <c r="C19" s="2" t="s">
        <v>23</v>
      </c>
      <c r="D19" s="16" t="s">
        <v>344</v>
      </c>
      <c r="E19" s="6" t="s">
        <v>323</v>
      </c>
      <c r="F19" s="16" t="s">
        <v>323</v>
      </c>
      <c r="G19" s="36">
        <v>1956</v>
      </c>
      <c r="H19" s="105">
        <v>300000</v>
      </c>
      <c r="I19" s="56" t="s">
        <v>539</v>
      </c>
      <c r="J19" s="2" t="s">
        <v>78</v>
      </c>
      <c r="K19" s="2" t="s">
        <v>86</v>
      </c>
      <c r="L19" s="6" t="s">
        <v>372</v>
      </c>
      <c r="M19" s="6" t="s">
        <v>345</v>
      </c>
      <c r="N19" s="6" t="s">
        <v>50</v>
      </c>
      <c r="O19" s="6">
        <v>14</v>
      </c>
      <c r="P19" s="2" t="s">
        <v>357</v>
      </c>
      <c r="Q19" s="2" t="s">
        <v>339</v>
      </c>
      <c r="R19" s="2" t="s">
        <v>57</v>
      </c>
      <c r="S19" s="2" t="s">
        <v>57</v>
      </c>
      <c r="T19" s="2" t="s">
        <v>57</v>
      </c>
      <c r="U19" s="2" t="s">
        <v>57</v>
      </c>
      <c r="V19" s="6" t="s">
        <v>641</v>
      </c>
      <c r="W19" s="2" t="s">
        <v>57</v>
      </c>
      <c r="X19" s="37" t="s">
        <v>384</v>
      </c>
      <c r="Y19" s="6">
        <v>2</v>
      </c>
    </row>
    <row r="20" spans="1:25" ht="27.75" customHeight="1">
      <c r="A20" s="2">
        <v>15</v>
      </c>
      <c r="B20" s="35" t="s">
        <v>87</v>
      </c>
      <c r="C20" s="2" t="s">
        <v>365</v>
      </c>
      <c r="D20" s="16" t="s">
        <v>344</v>
      </c>
      <c r="E20" s="6" t="s">
        <v>323</v>
      </c>
      <c r="F20" s="16" t="s">
        <v>323</v>
      </c>
      <c r="G20" s="36">
        <v>1976</v>
      </c>
      <c r="H20" s="105">
        <v>800000</v>
      </c>
      <c r="I20" s="56" t="s">
        <v>539</v>
      </c>
      <c r="J20" s="2" t="s">
        <v>78</v>
      </c>
      <c r="K20" s="2" t="s">
        <v>88</v>
      </c>
      <c r="L20" s="6" t="s">
        <v>48</v>
      </c>
      <c r="M20" s="6" t="s">
        <v>358</v>
      </c>
      <c r="N20" s="6" t="s">
        <v>72</v>
      </c>
      <c r="O20" s="6">
        <v>15</v>
      </c>
      <c r="P20" s="2" t="s">
        <v>349</v>
      </c>
      <c r="Q20" s="6" t="s">
        <v>641</v>
      </c>
      <c r="R20" s="2" t="s">
        <v>57</v>
      </c>
      <c r="S20" s="2" t="s">
        <v>57</v>
      </c>
      <c r="T20" s="2" t="s">
        <v>57</v>
      </c>
      <c r="U20" s="2" t="s">
        <v>57</v>
      </c>
      <c r="V20" s="6" t="s">
        <v>641</v>
      </c>
      <c r="W20" s="2" t="s">
        <v>57</v>
      </c>
      <c r="X20" s="37" t="s">
        <v>385</v>
      </c>
      <c r="Y20" s="6">
        <v>2</v>
      </c>
    </row>
    <row r="21" spans="1:25" ht="27.75" customHeight="1">
      <c r="A21" s="2">
        <v>16</v>
      </c>
      <c r="B21" s="35" t="s">
        <v>89</v>
      </c>
      <c r="C21" s="2" t="s">
        <v>309</v>
      </c>
      <c r="D21" s="16" t="s">
        <v>344</v>
      </c>
      <c r="E21" s="6" t="s">
        <v>323</v>
      </c>
      <c r="F21" s="16" t="s">
        <v>323</v>
      </c>
      <c r="G21" s="36">
        <v>1912</v>
      </c>
      <c r="H21" s="105">
        <v>40000</v>
      </c>
      <c r="I21" s="56" t="s">
        <v>539</v>
      </c>
      <c r="J21" s="2" t="s">
        <v>371</v>
      </c>
      <c r="K21" s="2" t="s">
        <v>90</v>
      </c>
      <c r="L21" s="6" t="s">
        <v>372</v>
      </c>
      <c r="M21" s="6" t="s">
        <v>345</v>
      </c>
      <c r="N21" s="6" t="s">
        <v>75</v>
      </c>
      <c r="O21" s="6">
        <v>16</v>
      </c>
      <c r="P21" s="2" t="s">
        <v>354</v>
      </c>
      <c r="Q21" s="2" t="s">
        <v>339</v>
      </c>
      <c r="R21" s="2" t="s">
        <v>57</v>
      </c>
      <c r="S21" s="2" t="s">
        <v>57</v>
      </c>
      <c r="T21" s="2" t="s">
        <v>57</v>
      </c>
      <c r="U21" s="2" t="s">
        <v>57</v>
      </c>
      <c r="V21" s="6" t="s">
        <v>641</v>
      </c>
      <c r="W21" s="2" t="s">
        <v>57</v>
      </c>
      <c r="X21" s="37" t="s">
        <v>386</v>
      </c>
      <c r="Y21" s="6">
        <v>1</v>
      </c>
    </row>
    <row r="22" spans="1:25" ht="27.75" customHeight="1">
      <c r="A22" s="2">
        <v>17</v>
      </c>
      <c r="B22" s="35" t="s">
        <v>89</v>
      </c>
      <c r="C22" s="2" t="s">
        <v>309</v>
      </c>
      <c r="D22" s="16" t="s">
        <v>344</v>
      </c>
      <c r="E22" s="6" t="s">
        <v>323</v>
      </c>
      <c r="F22" s="16" t="s">
        <v>323</v>
      </c>
      <c r="G22" s="36">
        <v>1891.1987</v>
      </c>
      <c r="H22" s="105">
        <v>40000</v>
      </c>
      <c r="I22" s="56" t="s">
        <v>539</v>
      </c>
      <c r="J22" s="2" t="s">
        <v>371</v>
      </c>
      <c r="K22" s="2" t="s">
        <v>77</v>
      </c>
      <c r="L22" s="6" t="s">
        <v>372</v>
      </c>
      <c r="M22" s="6" t="s">
        <v>345</v>
      </c>
      <c r="N22" s="6" t="s">
        <v>23</v>
      </c>
      <c r="O22" s="6">
        <v>17</v>
      </c>
      <c r="P22" s="2" t="s">
        <v>359</v>
      </c>
      <c r="Q22" s="2" t="s">
        <v>339</v>
      </c>
      <c r="R22" s="2" t="s">
        <v>57</v>
      </c>
      <c r="S22" s="2" t="s">
        <v>57</v>
      </c>
      <c r="T22" s="2" t="s">
        <v>57</v>
      </c>
      <c r="U22" s="2" t="s">
        <v>57</v>
      </c>
      <c r="V22" s="6" t="s">
        <v>641</v>
      </c>
      <c r="W22" s="2" t="s">
        <v>57</v>
      </c>
      <c r="X22" s="37" t="s">
        <v>387</v>
      </c>
      <c r="Y22" s="6">
        <v>1</v>
      </c>
    </row>
    <row r="23" spans="1:25" ht="27.75" customHeight="1">
      <c r="A23" s="2">
        <v>18</v>
      </c>
      <c r="B23" s="63" t="s">
        <v>681</v>
      </c>
      <c r="C23" s="2" t="s">
        <v>23</v>
      </c>
      <c r="D23" s="16" t="s">
        <v>344</v>
      </c>
      <c r="E23" s="6" t="s">
        <v>323</v>
      </c>
      <c r="F23" s="16" t="s">
        <v>344</v>
      </c>
      <c r="G23" s="36">
        <v>1892</v>
      </c>
      <c r="H23" s="105">
        <v>280000</v>
      </c>
      <c r="I23" s="56" t="s">
        <v>539</v>
      </c>
      <c r="J23" s="2" t="s">
        <v>371</v>
      </c>
      <c r="K23" s="2" t="s">
        <v>91</v>
      </c>
      <c r="L23" s="6" t="s">
        <v>372</v>
      </c>
      <c r="M23" s="6" t="s">
        <v>345</v>
      </c>
      <c r="N23" s="6" t="s">
        <v>373</v>
      </c>
      <c r="O23" s="6">
        <v>18</v>
      </c>
      <c r="P23" s="2" t="s">
        <v>352</v>
      </c>
      <c r="Q23" s="2" t="s">
        <v>339</v>
      </c>
      <c r="R23" s="6" t="s">
        <v>58</v>
      </c>
      <c r="S23" s="6" t="s">
        <v>214</v>
      </c>
      <c r="T23" s="2" t="s">
        <v>57</v>
      </c>
      <c r="U23" s="2" t="s">
        <v>57</v>
      </c>
      <c r="V23" s="6" t="s">
        <v>641</v>
      </c>
      <c r="W23" s="2" t="s">
        <v>57</v>
      </c>
      <c r="X23" s="37" t="s">
        <v>388</v>
      </c>
      <c r="Y23" s="6">
        <v>2</v>
      </c>
    </row>
    <row r="24" spans="1:25" ht="27.75" customHeight="1">
      <c r="A24" s="2">
        <v>19</v>
      </c>
      <c r="B24" s="35" t="s">
        <v>92</v>
      </c>
      <c r="C24" s="2" t="s">
        <v>366</v>
      </c>
      <c r="D24" s="16" t="s">
        <v>344</v>
      </c>
      <c r="E24" s="6" t="s">
        <v>323</v>
      </c>
      <c r="F24" s="16" t="s">
        <v>323</v>
      </c>
      <c r="G24" s="36">
        <v>1975</v>
      </c>
      <c r="H24" s="105">
        <v>600000</v>
      </c>
      <c r="I24" s="56" t="s">
        <v>539</v>
      </c>
      <c r="J24" s="2" t="s">
        <v>78</v>
      </c>
      <c r="K24" s="2" t="s">
        <v>93</v>
      </c>
      <c r="L24" s="6" t="s">
        <v>48</v>
      </c>
      <c r="M24" s="6" t="s">
        <v>358</v>
      </c>
      <c r="N24" s="6" t="s">
        <v>72</v>
      </c>
      <c r="O24" s="6">
        <v>19</v>
      </c>
      <c r="P24" s="2" t="s">
        <v>349</v>
      </c>
      <c r="Q24" s="6" t="s">
        <v>641</v>
      </c>
      <c r="R24" s="2" t="s">
        <v>57</v>
      </c>
      <c r="S24" s="2" t="s">
        <v>57</v>
      </c>
      <c r="T24" s="2" t="s">
        <v>57</v>
      </c>
      <c r="U24" s="2" t="s">
        <v>57</v>
      </c>
      <c r="V24" s="6" t="s">
        <v>641</v>
      </c>
      <c r="W24" s="2" t="s">
        <v>57</v>
      </c>
      <c r="X24" s="37" t="s">
        <v>389</v>
      </c>
      <c r="Y24" s="6">
        <v>2</v>
      </c>
    </row>
    <row r="25" spans="1:25" ht="27.75" customHeight="1">
      <c r="A25" s="2">
        <v>20</v>
      </c>
      <c r="B25" s="35" t="s">
        <v>94</v>
      </c>
      <c r="C25" s="2" t="s">
        <v>367</v>
      </c>
      <c r="D25" s="16" t="s">
        <v>344</v>
      </c>
      <c r="E25" s="6" t="s">
        <v>323</v>
      </c>
      <c r="F25" s="16" t="s">
        <v>323</v>
      </c>
      <c r="G25" s="36">
        <v>1970</v>
      </c>
      <c r="H25" s="105">
        <v>250000</v>
      </c>
      <c r="I25" s="56" t="s">
        <v>539</v>
      </c>
      <c r="J25" s="2" t="s">
        <v>78</v>
      </c>
      <c r="K25" s="2" t="s">
        <v>86</v>
      </c>
      <c r="L25" s="6" t="s">
        <v>372</v>
      </c>
      <c r="M25" s="6" t="s">
        <v>345</v>
      </c>
      <c r="N25" s="6" t="s">
        <v>72</v>
      </c>
      <c r="O25" s="6">
        <v>20</v>
      </c>
      <c r="P25" s="2" t="s">
        <v>357</v>
      </c>
      <c r="Q25" s="6" t="s">
        <v>641</v>
      </c>
      <c r="R25" s="2" t="s">
        <v>57</v>
      </c>
      <c r="S25" s="2" t="s">
        <v>57</v>
      </c>
      <c r="T25" s="2" t="s">
        <v>57</v>
      </c>
      <c r="U25" s="2" t="s">
        <v>57</v>
      </c>
      <c r="V25" s="6" t="s">
        <v>641</v>
      </c>
      <c r="W25" s="2" t="s">
        <v>57</v>
      </c>
      <c r="X25" s="37" t="s">
        <v>390</v>
      </c>
      <c r="Y25" s="6">
        <v>2</v>
      </c>
    </row>
    <row r="26" spans="1:25" ht="27.75" customHeight="1">
      <c r="A26" s="2">
        <v>21</v>
      </c>
      <c r="B26" s="35" t="s">
        <v>95</v>
      </c>
      <c r="C26" s="2" t="s">
        <v>310</v>
      </c>
      <c r="D26" s="16" t="s">
        <v>344</v>
      </c>
      <c r="E26" s="6" t="s">
        <v>323</v>
      </c>
      <c r="F26" s="16" t="s">
        <v>323</v>
      </c>
      <c r="G26" s="36" t="s">
        <v>96</v>
      </c>
      <c r="H26" s="105">
        <v>20000</v>
      </c>
      <c r="I26" s="56" t="s">
        <v>539</v>
      </c>
      <c r="J26" s="2" t="s">
        <v>371</v>
      </c>
      <c r="K26" s="2" t="s">
        <v>88</v>
      </c>
      <c r="L26" s="6" t="s">
        <v>71</v>
      </c>
      <c r="M26" s="6" t="s">
        <v>345</v>
      </c>
      <c r="N26" s="6" t="s">
        <v>84</v>
      </c>
      <c r="O26" s="6">
        <v>21</v>
      </c>
      <c r="P26" s="2" t="s">
        <v>349</v>
      </c>
      <c r="Q26" s="6" t="s">
        <v>641</v>
      </c>
      <c r="R26" s="2" t="s">
        <v>57</v>
      </c>
      <c r="S26" s="2" t="s">
        <v>57</v>
      </c>
      <c r="T26" s="6" t="s">
        <v>641</v>
      </c>
      <c r="U26" s="6" t="s">
        <v>641</v>
      </c>
      <c r="V26" s="6" t="s">
        <v>641</v>
      </c>
      <c r="W26" s="6" t="s">
        <v>641</v>
      </c>
      <c r="X26" s="37" t="s">
        <v>391</v>
      </c>
      <c r="Y26" s="6">
        <v>1</v>
      </c>
    </row>
    <row r="27" spans="1:25" ht="27.75" customHeight="1">
      <c r="A27" s="2">
        <v>22</v>
      </c>
      <c r="B27" s="35" t="s">
        <v>24</v>
      </c>
      <c r="C27" s="2" t="s">
        <v>311</v>
      </c>
      <c r="D27" s="16" t="s">
        <v>344</v>
      </c>
      <c r="E27" s="6" t="s">
        <v>323</v>
      </c>
      <c r="F27" s="16" t="s">
        <v>323</v>
      </c>
      <c r="G27" s="36">
        <v>1900</v>
      </c>
      <c r="H27" s="105">
        <v>20000</v>
      </c>
      <c r="I27" s="56" t="s">
        <v>539</v>
      </c>
      <c r="J27" s="2" t="s">
        <v>371</v>
      </c>
      <c r="K27" s="2" t="s">
        <v>67</v>
      </c>
      <c r="L27" s="6" t="s">
        <v>372</v>
      </c>
      <c r="M27" s="6" t="s">
        <v>345</v>
      </c>
      <c r="N27" s="6" t="s">
        <v>72</v>
      </c>
      <c r="O27" s="6">
        <v>22</v>
      </c>
      <c r="P27" s="2" t="s">
        <v>346</v>
      </c>
      <c r="Q27" s="2" t="s">
        <v>339</v>
      </c>
      <c r="R27" s="2" t="s">
        <v>57</v>
      </c>
      <c r="S27" s="2" t="s">
        <v>57</v>
      </c>
      <c r="T27" s="6" t="s">
        <v>641</v>
      </c>
      <c r="U27" s="6" t="s">
        <v>641</v>
      </c>
      <c r="V27" s="6" t="s">
        <v>641</v>
      </c>
      <c r="W27" s="6" t="s">
        <v>642</v>
      </c>
      <c r="X27" s="37" t="s">
        <v>392</v>
      </c>
      <c r="Y27" s="6">
        <v>1</v>
      </c>
    </row>
    <row r="28" spans="1:25" ht="27.75" customHeight="1">
      <c r="A28" s="2">
        <v>23</v>
      </c>
      <c r="B28" s="35" t="s">
        <v>24</v>
      </c>
      <c r="C28" s="2" t="s">
        <v>311</v>
      </c>
      <c r="D28" s="16" t="s">
        <v>344</v>
      </c>
      <c r="E28" s="6" t="s">
        <v>323</v>
      </c>
      <c r="F28" s="16" t="s">
        <v>323</v>
      </c>
      <c r="G28" s="36">
        <v>1905</v>
      </c>
      <c r="H28" s="105">
        <v>10000</v>
      </c>
      <c r="I28" s="56" t="s">
        <v>539</v>
      </c>
      <c r="J28" s="2" t="s">
        <v>371</v>
      </c>
      <c r="K28" s="2" t="s">
        <v>74</v>
      </c>
      <c r="L28" s="6" t="s">
        <v>372</v>
      </c>
      <c r="M28" s="6" t="s">
        <v>345</v>
      </c>
      <c r="N28" s="6" t="s">
        <v>72</v>
      </c>
      <c r="O28" s="6">
        <v>23</v>
      </c>
      <c r="P28" s="2" t="s">
        <v>350</v>
      </c>
      <c r="Q28" s="2" t="s">
        <v>339</v>
      </c>
      <c r="R28" s="2" t="s">
        <v>57</v>
      </c>
      <c r="S28" s="2" t="s">
        <v>57</v>
      </c>
      <c r="T28" s="6" t="s">
        <v>641</v>
      </c>
      <c r="U28" s="6" t="s">
        <v>641</v>
      </c>
      <c r="V28" s="6" t="s">
        <v>641</v>
      </c>
      <c r="W28" s="6" t="s">
        <v>641</v>
      </c>
      <c r="X28" s="37" t="s">
        <v>392</v>
      </c>
      <c r="Y28" s="6">
        <v>1</v>
      </c>
    </row>
    <row r="29" spans="1:25" ht="27.75" customHeight="1">
      <c r="A29" s="2">
        <v>24</v>
      </c>
      <c r="B29" s="35" t="s">
        <v>24</v>
      </c>
      <c r="C29" s="2" t="s">
        <v>311</v>
      </c>
      <c r="D29" s="16" t="s">
        <v>344</v>
      </c>
      <c r="E29" s="6" t="s">
        <v>323</v>
      </c>
      <c r="F29" s="16" t="s">
        <v>323</v>
      </c>
      <c r="G29" s="36">
        <v>1900</v>
      </c>
      <c r="H29" s="105">
        <v>20000</v>
      </c>
      <c r="I29" s="56" t="s">
        <v>539</v>
      </c>
      <c r="J29" s="2" t="s">
        <v>371</v>
      </c>
      <c r="K29" s="2" t="s">
        <v>76</v>
      </c>
      <c r="L29" s="6" t="s">
        <v>372</v>
      </c>
      <c r="M29" s="6" t="s">
        <v>345</v>
      </c>
      <c r="N29" s="6" t="s">
        <v>84</v>
      </c>
      <c r="O29" s="6">
        <v>24</v>
      </c>
      <c r="P29" s="2" t="s">
        <v>351</v>
      </c>
      <c r="Q29" s="2" t="s">
        <v>339</v>
      </c>
      <c r="R29" s="2" t="s">
        <v>57</v>
      </c>
      <c r="S29" s="2" t="s">
        <v>57</v>
      </c>
      <c r="T29" s="6" t="s">
        <v>641</v>
      </c>
      <c r="U29" s="6" t="s">
        <v>642</v>
      </c>
      <c r="V29" s="6" t="s">
        <v>641</v>
      </c>
      <c r="W29" s="6" t="s">
        <v>641</v>
      </c>
      <c r="X29" s="37" t="s">
        <v>392</v>
      </c>
      <c r="Y29" s="6">
        <v>1</v>
      </c>
    </row>
    <row r="30" spans="1:25" ht="27.75" customHeight="1">
      <c r="A30" s="2">
        <v>25</v>
      </c>
      <c r="B30" s="35" t="s">
        <v>98</v>
      </c>
      <c r="C30" s="2" t="s">
        <v>312</v>
      </c>
      <c r="D30" s="16" t="s">
        <v>344</v>
      </c>
      <c r="E30" s="6" t="s">
        <v>323</v>
      </c>
      <c r="F30" s="16" t="s">
        <v>323</v>
      </c>
      <c r="G30" s="36">
        <v>2011</v>
      </c>
      <c r="H30" s="105">
        <v>10000</v>
      </c>
      <c r="I30" s="56" t="s">
        <v>539</v>
      </c>
      <c r="J30" s="2" t="s">
        <v>641</v>
      </c>
      <c r="K30" s="2" t="s">
        <v>99</v>
      </c>
      <c r="L30" s="6"/>
      <c r="M30" s="6"/>
      <c r="N30" s="6"/>
      <c r="O30" s="6">
        <v>25</v>
      </c>
      <c r="P30" s="2" t="s">
        <v>23</v>
      </c>
      <c r="Q30" s="6"/>
      <c r="R30" s="6"/>
      <c r="S30" s="6"/>
      <c r="T30" s="6"/>
      <c r="U30" s="6"/>
      <c r="V30" s="6"/>
      <c r="W30" s="6"/>
      <c r="X30" s="37"/>
      <c r="Y30" s="6"/>
    </row>
    <row r="31" spans="1:25" ht="27.75" customHeight="1">
      <c r="A31" s="2">
        <v>26</v>
      </c>
      <c r="B31" s="35" t="s">
        <v>98</v>
      </c>
      <c r="C31" s="2" t="s">
        <v>312</v>
      </c>
      <c r="D31" s="16" t="s">
        <v>344</v>
      </c>
      <c r="E31" s="6" t="s">
        <v>323</v>
      </c>
      <c r="F31" s="16" t="s">
        <v>323</v>
      </c>
      <c r="G31" s="36">
        <v>2002</v>
      </c>
      <c r="H31" s="105">
        <v>2249.6</v>
      </c>
      <c r="I31" s="56" t="s">
        <v>540</v>
      </c>
      <c r="J31" s="2" t="s">
        <v>641</v>
      </c>
      <c r="K31" s="2" t="s">
        <v>100</v>
      </c>
      <c r="L31" s="6"/>
      <c r="M31" s="6"/>
      <c r="N31" s="6"/>
      <c r="O31" s="6">
        <v>26</v>
      </c>
      <c r="P31" s="2" t="s">
        <v>23</v>
      </c>
      <c r="Q31" s="6"/>
      <c r="R31" s="6"/>
      <c r="S31" s="6"/>
      <c r="T31" s="6"/>
      <c r="U31" s="6"/>
      <c r="V31" s="6"/>
      <c r="W31" s="6"/>
      <c r="X31" s="37"/>
      <c r="Y31" s="6"/>
    </row>
    <row r="32" spans="1:25" ht="27.75" customHeight="1">
      <c r="A32" s="2">
        <v>27</v>
      </c>
      <c r="B32" s="35" t="s">
        <v>98</v>
      </c>
      <c r="C32" s="2" t="s">
        <v>312</v>
      </c>
      <c r="D32" s="16" t="s">
        <v>344</v>
      </c>
      <c r="E32" s="6" t="s">
        <v>323</v>
      </c>
      <c r="F32" s="16" t="s">
        <v>323</v>
      </c>
      <c r="G32" s="36">
        <v>2002</v>
      </c>
      <c r="H32" s="105">
        <v>2249.75</v>
      </c>
      <c r="I32" s="56" t="s">
        <v>540</v>
      </c>
      <c r="J32" s="2" t="s">
        <v>641</v>
      </c>
      <c r="K32" s="2" t="s">
        <v>101</v>
      </c>
      <c r="L32" s="6"/>
      <c r="M32" s="6"/>
      <c r="N32" s="6"/>
      <c r="O32" s="6">
        <v>27</v>
      </c>
      <c r="P32" s="2" t="s">
        <v>23</v>
      </c>
      <c r="Q32" s="6"/>
      <c r="R32" s="6"/>
      <c r="S32" s="6"/>
      <c r="T32" s="6"/>
      <c r="U32" s="6"/>
      <c r="V32" s="6"/>
      <c r="W32" s="6"/>
      <c r="X32" s="37"/>
      <c r="Y32" s="6"/>
    </row>
    <row r="33" spans="1:25" ht="27.75" customHeight="1">
      <c r="A33" s="2">
        <v>28</v>
      </c>
      <c r="B33" s="35" t="s">
        <v>98</v>
      </c>
      <c r="C33" s="2" t="s">
        <v>312</v>
      </c>
      <c r="D33" s="16" t="s">
        <v>344</v>
      </c>
      <c r="E33" s="6" t="s">
        <v>323</v>
      </c>
      <c r="F33" s="16" t="s">
        <v>323</v>
      </c>
      <c r="G33" s="36">
        <v>2002</v>
      </c>
      <c r="H33" s="105">
        <v>2065.62</v>
      </c>
      <c r="I33" s="56" t="s">
        <v>540</v>
      </c>
      <c r="J33" s="2" t="s">
        <v>641</v>
      </c>
      <c r="K33" s="2" t="s">
        <v>102</v>
      </c>
      <c r="L33" s="6"/>
      <c r="M33" s="6"/>
      <c r="N33" s="6"/>
      <c r="O33" s="6">
        <v>28</v>
      </c>
      <c r="P33" s="2" t="s">
        <v>23</v>
      </c>
      <c r="Q33" s="6"/>
      <c r="R33" s="6"/>
      <c r="S33" s="6"/>
      <c r="T33" s="6"/>
      <c r="U33" s="6"/>
      <c r="V33" s="6"/>
      <c r="W33" s="6"/>
      <c r="X33" s="37"/>
      <c r="Y33" s="6"/>
    </row>
    <row r="34" spans="1:25" ht="27.75" customHeight="1">
      <c r="A34" s="2">
        <v>29</v>
      </c>
      <c r="B34" s="35" t="s">
        <v>98</v>
      </c>
      <c r="C34" s="2" t="s">
        <v>312</v>
      </c>
      <c r="D34" s="16" t="s">
        <v>344</v>
      </c>
      <c r="E34" s="6" t="s">
        <v>323</v>
      </c>
      <c r="F34" s="16" t="s">
        <v>323</v>
      </c>
      <c r="G34" s="36">
        <v>2002</v>
      </c>
      <c r="H34" s="105">
        <v>2050</v>
      </c>
      <c r="I34" s="56" t="s">
        <v>540</v>
      </c>
      <c r="J34" s="2" t="s">
        <v>641</v>
      </c>
      <c r="K34" s="2" t="s">
        <v>103</v>
      </c>
      <c r="L34" s="6"/>
      <c r="M34" s="6"/>
      <c r="N34" s="6"/>
      <c r="O34" s="6">
        <v>29</v>
      </c>
      <c r="P34" s="2" t="s">
        <v>23</v>
      </c>
      <c r="Q34" s="6"/>
      <c r="R34" s="6"/>
      <c r="S34" s="6"/>
      <c r="T34" s="6"/>
      <c r="U34" s="6"/>
      <c r="V34" s="6"/>
      <c r="W34" s="6"/>
      <c r="X34" s="37"/>
      <c r="Y34" s="6"/>
    </row>
    <row r="35" spans="1:25" ht="27.75" customHeight="1">
      <c r="A35" s="2">
        <v>30</v>
      </c>
      <c r="B35" s="35" t="s">
        <v>98</v>
      </c>
      <c r="C35" s="2" t="s">
        <v>312</v>
      </c>
      <c r="D35" s="16" t="s">
        <v>344</v>
      </c>
      <c r="E35" s="6" t="s">
        <v>323</v>
      </c>
      <c r="F35" s="16" t="s">
        <v>323</v>
      </c>
      <c r="G35" s="36">
        <v>2002</v>
      </c>
      <c r="H35" s="105">
        <v>2050</v>
      </c>
      <c r="I35" s="56" t="s">
        <v>540</v>
      </c>
      <c r="J35" s="2" t="s">
        <v>641</v>
      </c>
      <c r="K35" s="2" t="s">
        <v>86</v>
      </c>
      <c r="L35" s="6"/>
      <c r="M35" s="6"/>
      <c r="N35" s="6"/>
      <c r="O35" s="6">
        <v>30</v>
      </c>
      <c r="P35" s="2" t="s">
        <v>23</v>
      </c>
      <c r="Q35" s="6"/>
      <c r="R35" s="6"/>
      <c r="S35" s="6"/>
      <c r="T35" s="6"/>
      <c r="U35" s="6"/>
      <c r="V35" s="6"/>
      <c r="W35" s="6"/>
      <c r="X35" s="37"/>
      <c r="Y35" s="6"/>
    </row>
    <row r="36" spans="1:25" ht="27.75" customHeight="1">
      <c r="A36" s="2">
        <v>31</v>
      </c>
      <c r="B36" s="35" t="s">
        <v>98</v>
      </c>
      <c r="C36" s="2" t="s">
        <v>312</v>
      </c>
      <c r="D36" s="16" t="s">
        <v>344</v>
      </c>
      <c r="E36" s="6" t="s">
        <v>323</v>
      </c>
      <c r="F36" s="16" t="s">
        <v>323</v>
      </c>
      <c r="G36" s="36">
        <v>2002</v>
      </c>
      <c r="H36" s="105">
        <v>2050</v>
      </c>
      <c r="I36" s="56" t="s">
        <v>540</v>
      </c>
      <c r="J36" s="2" t="s">
        <v>641</v>
      </c>
      <c r="K36" s="2" t="s">
        <v>104</v>
      </c>
      <c r="L36" s="6"/>
      <c r="M36" s="6"/>
      <c r="N36" s="6"/>
      <c r="O36" s="6">
        <v>31</v>
      </c>
      <c r="P36" s="2" t="s">
        <v>23</v>
      </c>
      <c r="Q36" s="6"/>
      <c r="R36" s="6"/>
      <c r="S36" s="6"/>
      <c r="T36" s="6"/>
      <c r="U36" s="6"/>
      <c r="V36" s="6"/>
      <c r="W36" s="6"/>
      <c r="X36" s="37"/>
      <c r="Y36" s="6"/>
    </row>
    <row r="37" spans="1:25" ht="27.75" customHeight="1">
      <c r="A37" s="2">
        <v>32</v>
      </c>
      <c r="B37" s="35" t="s">
        <v>98</v>
      </c>
      <c r="C37" s="2" t="s">
        <v>312</v>
      </c>
      <c r="D37" s="16" t="s">
        <v>344</v>
      </c>
      <c r="E37" s="6" t="s">
        <v>323</v>
      </c>
      <c r="F37" s="16" t="s">
        <v>323</v>
      </c>
      <c r="G37" s="36">
        <v>2005</v>
      </c>
      <c r="H37" s="105">
        <v>2664.99</v>
      </c>
      <c r="I37" s="56" t="s">
        <v>540</v>
      </c>
      <c r="J37" s="2" t="s">
        <v>641</v>
      </c>
      <c r="K37" s="2" t="s">
        <v>90</v>
      </c>
      <c r="L37" s="6"/>
      <c r="M37" s="6"/>
      <c r="N37" s="6"/>
      <c r="O37" s="6">
        <v>32</v>
      </c>
      <c r="P37" s="2" t="s">
        <v>23</v>
      </c>
      <c r="Q37" s="6"/>
      <c r="R37" s="6"/>
      <c r="S37" s="6"/>
      <c r="T37" s="6"/>
      <c r="U37" s="6"/>
      <c r="V37" s="6"/>
      <c r="W37" s="6"/>
      <c r="X37" s="37"/>
      <c r="Y37" s="6"/>
    </row>
    <row r="38" spans="1:25" ht="27.75" customHeight="1">
      <c r="A38" s="2">
        <v>33</v>
      </c>
      <c r="B38" s="35" t="s">
        <v>98</v>
      </c>
      <c r="C38" s="2" t="s">
        <v>312</v>
      </c>
      <c r="D38" s="16" t="s">
        <v>344</v>
      </c>
      <c r="E38" s="6" t="s">
        <v>323</v>
      </c>
      <c r="F38" s="16" t="s">
        <v>323</v>
      </c>
      <c r="G38" s="36">
        <v>2006</v>
      </c>
      <c r="H38" s="105">
        <v>2991.17</v>
      </c>
      <c r="I38" s="56" t="s">
        <v>540</v>
      </c>
      <c r="J38" s="2" t="s">
        <v>641</v>
      </c>
      <c r="K38" s="2" t="s">
        <v>105</v>
      </c>
      <c r="L38" s="6"/>
      <c r="M38" s="6"/>
      <c r="N38" s="6"/>
      <c r="O38" s="6">
        <v>33</v>
      </c>
      <c r="P38" s="2" t="s">
        <v>23</v>
      </c>
      <c r="Q38" s="6"/>
      <c r="R38" s="6"/>
      <c r="S38" s="6"/>
      <c r="T38" s="6"/>
      <c r="U38" s="6"/>
      <c r="V38" s="6"/>
      <c r="W38" s="6"/>
      <c r="X38" s="37"/>
      <c r="Y38" s="6"/>
    </row>
    <row r="39" spans="1:25" ht="27.75" customHeight="1">
      <c r="A39" s="2">
        <v>34</v>
      </c>
      <c r="B39" s="35" t="s">
        <v>98</v>
      </c>
      <c r="C39" s="2" t="s">
        <v>312</v>
      </c>
      <c r="D39" s="16" t="s">
        <v>344</v>
      </c>
      <c r="E39" s="6" t="s">
        <v>323</v>
      </c>
      <c r="F39" s="16" t="s">
        <v>323</v>
      </c>
      <c r="G39" s="36">
        <v>2007</v>
      </c>
      <c r="H39" s="105">
        <v>4888.07</v>
      </c>
      <c r="I39" s="56" t="s">
        <v>540</v>
      </c>
      <c r="J39" s="2" t="s">
        <v>641</v>
      </c>
      <c r="K39" s="2" t="s">
        <v>106</v>
      </c>
      <c r="L39" s="6"/>
      <c r="M39" s="6"/>
      <c r="N39" s="6"/>
      <c r="O39" s="6">
        <v>34</v>
      </c>
      <c r="P39" s="2" t="s">
        <v>23</v>
      </c>
      <c r="Q39" s="6"/>
      <c r="R39" s="6"/>
      <c r="S39" s="6"/>
      <c r="T39" s="6"/>
      <c r="U39" s="6"/>
      <c r="V39" s="6"/>
      <c r="W39" s="6"/>
      <c r="X39" s="37"/>
      <c r="Y39" s="6"/>
    </row>
    <row r="40" spans="1:25" ht="27.75" customHeight="1">
      <c r="A40" s="2">
        <v>35</v>
      </c>
      <c r="B40" s="35" t="s">
        <v>107</v>
      </c>
      <c r="C40" s="2" t="s">
        <v>369</v>
      </c>
      <c r="D40" s="16" t="s">
        <v>344</v>
      </c>
      <c r="E40" s="6" t="s">
        <v>323</v>
      </c>
      <c r="F40" s="16" t="s">
        <v>323</v>
      </c>
      <c r="G40" s="36">
        <v>1970</v>
      </c>
      <c r="H40" s="105">
        <v>50000</v>
      </c>
      <c r="I40" s="56" t="s">
        <v>539</v>
      </c>
      <c r="J40" s="2" t="s">
        <v>78</v>
      </c>
      <c r="K40" s="2" t="s">
        <v>103</v>
      </c>
      <c r="L40" s="6" t="s">
        <v>48</v>
      </c>
      <c r="M40" s="6" t="s">
        <v>345</v>
      </c>
      <c r="N40" s="6" t="s">
        <v>72</v>
      </c>
      <c r="O40" s="6">
        <v>35</v>
      </c>
      <c r="P40" s="2" t="s">
        <v>360</v>
      </c>
      <c r="Q40" s="6" t="s">
        <v>641</v>
      </c>
      <c r="R40" s="6" t="s">
        <v>272</v>
      </c>
      <c r="S40" s="6" t="s">
        <v>272</v>
      </c>
      <c r="T40" s="2" t="s">
        <v>57</v>
      </c>
      <c r="U40" s="2" t="s">
        <v>57</v>
      </c>
      <c r="V40" s="6" t="s">
        <v>323</v>
      </c>
      <c r="W40" s="2" t="s">
        <v>57</v>
      </c>
      <c r="X40" s="37" t="s">
        <v>393</v>
      </c>
      <c r="Y40" s="6">
        <v>1</v>
      </c>
    </row>
    <row r="41" spans="1:25" ht="27.75" customHeight="1">
      <c r="A41" s="2">
        <v>36</v>
      </c>
      <c r="B41" s="35" t="s">
        <v>107</v>
      </c>
      <c r="C41" s="2" t="s">
        <v>369</v>
      </c>
      <c r="D41" s="16" t="s">
        <v>344</v>
      </c>
      <c r="E41" s="6" t="s">
        <v>323</v>
      </c>
      <c r="F41" s="16" t="s">
        <v>323</v>
      </c>
      <c r="G41" s="36" t="s">
        <v>108</v>
      </c>
      <c r="H41" s="105">
        <v>553284.01</v>
      </c>
      <c r="I41" s="56" t="s">
        <v>540</v>
      </c>
      <c r="J41" s="2" t="s">
        <v>78</v>
      </c>
      <c r="K41" s="2" t="s">
        <v>97</v>
      </c>
      <c r="L41" s="6" t="s">
        <v>48</v>
      </c>
      <c r="M41" s="6" t="s">
        <v>345</v>
      </c>
      <c r="N41" s="6" t="s">
        <v>72</v>
      </c>
      <c r="O41" s="6">
        <v>36</v>
      </c>
      <c r="P41" s="2" t="s">
        <v>349</v>
      </c>
      <c r="Q41" s="6" t="s">
        <v>641</v>
      </c>
      <c r="R41" s="6" t="s">
        <v>272</v>
      </c>
      <c r="S41" s="6" t="s">
        <v>272</v>
      </c>
      <c r="T41" s="2" t="s">
        <v>57</v>
      </c>
      <c r="U41" s="2" t="s">
        <v>57</v>
      </c>
      <c r="V41" s="6" t="s">
        <v>323</v>
      </c>
      <c r="W41" s="2" t="s">
        <v>57</v>
      </c>
      <c r="X41" s="37" t="s">
        <v>394</v>
      </c>
      <c r="Y41" s="6">
        <v>1</v>
      </c>
    </row>
    <row r="42" spans="1:25" ht="27.75" customHeight="1">
      <c r="A42" s="2">
        <v>37</v>
      </c>
      <c r="B42" s="35" t="s">
        <v>107</v>
      </c>
      <c r="C42" s="2" t="s">
        <v>369</v>
      </c>
      <c r="D42" s="16" t="s">
        <v>344</v>
      </c>
      <c r="E42" s="6" t="s">
        <v>323</v>
      </c>
      <c r="F42" s="16" t="s">
        <v>323</v>
      </c>
      <c r="G42" s="36" t="s">
        <v>569</v>
      </c>
      <c r="H42" s="105">
        <v>50000</v>
      </c>
      <c r="I42" s="56" t="s">
        <v>539</v>
      </c>
      <c r="J42" s="2" t="s">
        <v>78</v>
      </c>
      <c r="K42" s="2" t="s">
        <v>109</v>
      </c>
      <c r="L42" s="6" t="s">
        <v>48</v>
      </c>
      <c r="M42" s="6" t="s">
        <v>345</v>
      </c>
      <c r="N42" s="6" t="s">
        <v>72</v>
      </c>
      <c r="O42" s="6">
        <v>37</v>
      </c>
      <c r="P42" s="2" t="s">
        <v>357</v>
      </c>
      <c r="Q42" s="6" t="s">
        <v>641</v>
      </c>
      <c r="R42" s="6" t="s">
        <v>272</v>
      </c>
      <c r="S42" s="6" t="s">
        <v>272</v>
      </c>
      <c r="T42" s="2" t="s">
        <v>57</v>
      </c>
      <c r="U42" s="2" t="s">
        <v>57</v>
      </c>
      <c r="V42" s="6" t="s">
        <v>323</v>
      </c>
      <c r="W42" s="2" t="s">
        <v>57</v>
      </c>
      <c r="X42" s="37" t="s">
        <v>395</v>
      </c>
      <c r="Y42" s="6">
        <v>1</v>
      </c>
    </row>
    <row r="43" spans="1:25" ht="27.75" customHeight="1">
      <c r="A43" s="2">
        <v>38</v>
      </c>
      <c r="B43" s="35" t="s">
        <v>107</v>
      </c>
      <c r="C43" s="2" t="s">
        <v>369</v>
      </c>
      <c r="D43" s="16" t="s">
        <v>344</v>
      </c>
      <c r="E43" s="6" t="s">
        <v>323</v>
      </c>
      <c r="F43" s="16" t="s">
        <v>323</v>
      </c>
      <c r="G43" s="36" t="s">
        <v>370</v>
      </c>
      <c r="H43" s="105">
        <v>10000</v>
      </c>
      <c r="I43" s="56" t="s">
        <v>539</v>
      </c>
      <c r="J43" s="2" t="s">
        <v>78</v>
      </c>
      <c r="K43" s="2" t="s">
        <v>76</v>
      </c>
      <c r="L43" s="6" t="s">
        <v>48</v>
      </c>
      <c r="M43" s="6" t="s">
        <v>345</v>
      </c>
      <c r="N43" s="6" t="s">
        <v>72</v>
      </c>
      <c r="O43" s="6">
        <v>38</v>
      </c>
      <c r="P43" s="2" t="s">
        <v>351</v>
      </c>
      <c r="Q43" s="6" t="s">
        <v>641</v>
      </c>
      <c r="R43" s="6" t="s">
        <v>272</v>
      </c>
      <c r="S43" s="6" t="s">
        <v>272</v>
      </c>
      <c r="T43" s="2" t="s">
        <v>57</v>
      </c>
      <c r="U43" s="2" t="s">
        <v>57</v>
      </c>
      <c r="V43" s="6" t="s">
        <v>323</v>
      </c>
      <c r="W43" s="2" t="s">
        <v>57</v>
      </c>
      <c r="X43" s="37" t="s">
        <v>396</v>
      </c>
      <c r="Y43" s="6">
        <v>1</v>
      </c>
    </row>
    <row r="44" spans="1:25" ht="27.75" customHeight="1">
      <c r="A44" s="2">
        <v>39</v>
      </c>
      <c r="B44" s="35" t="s">
        <v>98</v>
      </c>
      <c r="C44" s="2" t="s">
        <v>312</v>
      </c>
      <c r="D44" s="16" t="s">
        <v>344</v>
      </c>
      <c r="E44" s="6" t="s">
        <v>323</v>
      </c>
      <c r="F44" s="16" t="s">
        <v>323</v>
      </c>
      <c r="G44" s="36">
        <v>2002</v>
      </c>
      <c r="H44" s="105">
        <v>2065.62</v>
      </c>
      <c r="I44" s="56" t="s">
        <v>540</v>
      </c>
      <c r="J44" s="2" t="s">
        <v>641</v>
      </c>
      <c r="K44" s="2" t="s">
        <v>110</v>
      </c>
      <c r="L44" s="6"/>
      <c r="M44" s="6"/>
      <c r="N44" s="6"/>
      <c r="O44" s="6">
        <v>39</v>
      </c>
      <c r="P44" s="2" t="s">
        <v>23</v>
      </c>
      <c r="Q44" s="6"/>
      <c r="R44" s="6"/>
      <c r="S44" s="6"/>
      <c r="T44" s="6"/>
      <c r="U44" s="6"/>
      <c r="V44" s="6"/>
      <c r="W44" s="6"/>
      <c r="X44" s="37"/>
      <c r="Y44" s="6"/>
    </row>
    <row r="45" spans="1:25" ht="27.75" customHeight="1">
      <c r="A45" s="2">
        <v>40</v>
      </c>
      <c r="B45" s="35" t="s">
        <v>98</v>
      </c>
      <c r="C45" s="2" t="s">
        <v>312</v>
      </c>
      <c r="D45" s="16" t="s">
        <v>344</v>
      </c>
      <c r="E45" s="6" t="s">
        <v>323</v>
      </c>
      <c r="F45" s="16" t="s">
        <v>323</v>
      </c>
      <c r="G45" s="36">
        <v>2009</v>
      </c>
      <c r="H45" s="105">
        <v>3164.21</v>
      </c>
      <c r="I45" s="56" t="s">
        <v>540</v>
      </c>
      <c r="J45" s="2" t="s">
        <v>641</v>
      </c>
      <c r="K45" s="2" t="s">
        <v>111</v>
      </c>
      <c r="L45" s="6"/>
      <c r="M45" s="6"/>
      <c r="N45" s="6"/>
      <c r="O45" s="6">
        <v>40</v>
      </c>
      <c r="P45" s="2" t="s">
        <v>23</v>
      </c>
      <c r="Q45" s="6"/>
      <c r="R45" s="6"/>
      <c r="S45" s="6"/>
      <c r="T45" s="6"/>
      <c r="U45" s="6"/>
      <c r="V45" s="6"/>
      <c r="W45" s="6"/>
      <c r="X45" s="37"/>
      <c r="Y45" s="6"/>
    </row>
    <row r="46" spans="1:25" ht="27.75" customHeight="1">
      <c r="A46" s="2">
        <v>41</v>
      </c>
      <c r="B46" s="35" t="s">
        <v>98</v>
      </c>
      <c r="C46" s="2" t="s">
        <v>312</v>
      </c>
      <c r="D46" s="16" t="s">
        <v>344</v>
      </c>
      <c r="E46" s="6" t="s">
        <v>323</v>
      </c>
      <c r="F46" s="16" t="s">
        <v>323</v>
      </c>
      <c r="G46" s="36">
        <v>2009</v>
      </c>
      <c r="H46" s="105">
        <v>3328.9</v>
      </c>
      <c r="I46" s="56" t="s">
        <v>540</v>
      </c>
      <c r="J46" s="2" t="s">
        <v>641</v>
      </c>
      <c r="K46" s="2" t="s">
        <v>105</v>
      </c>
      <c r="L46" s="6"/>
      <c r="M46" s="6"/>
      <c r="N46" s="6"/>
      <c r="O46" s="6">
        <v>41</v>
      </c>
      <c r="P46" s="2" t="s">
        <v>23</v>
      </c>
      <c r="Q46" s="6"/>
      <c r="R46" s="6"/>
      <c r="S46" s="6"/>
      <c r="T46" s="6"/>
      <c r="U46" s="6"/>
      <c r="V46" s="6"/>
      <c r="W46" s="6"/>
      <c r="X46" s="37"/>
      <c r="Y46" s="6"/>
    </row>
    <row r="47" spans="1:25" ht="27.75" customHeight="1">
      <c r="A47" s="2">
        <v>42</v>
      </c>
      <c r="B47" s="35" t="s">
        <v>112</v>
      </c>
      <c r="C47" s="2" t="s">
        <v>367</v>
      </c>
      <c r="D47" s="16" t="s">
        <v>344</v>
      </c>
      <c r="E47" s="6" t="s">
        <v>323</v>
      </c>
      <c r="F47" s="16" t="s">
        <v>323</v>
      </c>
      <c r="G47" s="36" t="s">
        <v>113</v>
      </c>
      <c r="H47" s="105">
        <v>500000</v>
      </c>
      <c r="I47" s="56" t="s">
        <v>539</v>
      </c>
      <c r="J47" s="2" t="s">
        <v>371</v>
      </c>
      <c r="K47" s="2" t="s">
        <v>114</v>
      </c>
      <c r="L47" s="6" t="s">
        <v>48</v>
      </c>
      <c r="M47" s="6" t="s">
        <v>358</v>
      </c>
      <c r="N47" s="6" t="s">
        <v>72</v>
      </c>
      <c r="O47" s="6">
        <v>42</v>
      </c>
      <c r="P47" s="2" t="s">
        <v>361</v>
      </c>
      <c r="Q47" s="6"/>
      <c r="R47" s="2" t="s">
        <v>57</v>
      </c>
      <c r="S47" s="2" t="s">
        <v>57</v>
      </c>
      <c r="T47" s="2" t="s">
        <v>57</v>
      </c>
      <c r="U47" s="2" t="s">
        <v>57</v>
      </c>
      <c r="V47" s="6" t="s">
        <v>641</v>
      </c>
      <c r="W47" s="2" t="s">
        <v>57</v>
      </c>
      <c r="X47" s="37" t="s">
        <v>397</v>
      </c>
      <c r="Y47" s="6">
        <v>2</v>
      </c>
    </row>
    <row r="48" spans="1:25" ht="27.75" customHeight="1">
      <c r="A48" s="2">
        <v>43</v>
      </c>
      <c r="B48" s="35" t="s">
        <v>116</v>
      </c>
      <c r="C48" s="2" t="s">
        <v>368</v>
      </c>
      <c r="D48" s="16" t="s">
        <v>344</v>
      </c>
      <c r="E48" s="6" t="s">
        <v>323</v>
      </c>
      <c r="F48" s="16" t="s">
        <v>323</v>
      </c>
      <c r="G48" s="36">
        <v>2011.2012</v>
      </c>
      <c r="H48" s="105">
        <v>212889.43</v>
      </c>
      <c r="I48" s="56" t="s">
        <v>540</v>
      </c>
      <c r="J48" s="2" t="s">
        <v>641</v>
      </c>
      <c r="K48" s="2" t="s">
        <v>115</v>
      </c>
      <c r="L48" s="6"/>
      <c r="M48" s="6"/>
      <c r="N48" s="6"/>
      <c r="O48" s="6">
        <v>43</v>
      </c>
      <c r="P48" s="2" t="s">
        <v>23</v>
      </c>
      <c r="Q48" s="6"/>
      <c r="R48" s="6"/>
      <c r="S48" s="6"/>
      <c r="T48" s="6"/>
      <c r="U48" s="6"/>
      <c r="V48" s="6"/>
      <c r="W48" s="6"/>
      <c r="X48" s="37"/>
      <c r="Y48" s="6"/>
    </row>
    <row r="49" spans="1:25" ht="27.75" customHeight="1">
      <c r="A49" s="2">
        <v>44</v>
      </c>
      <c r="B49" s="35" t="s">
        <v>117</v>
      </c>
      <c r="C49" s="2" t="s">
        <v>314</v>
      </c>
      <c r="D49" s="16" t="s">
        <v>344</v>
      </c>
      <c r="E49" s="6" t="s">
        <v>323</v>
      </c>
      <c r="F49" s="16" t="s">
        <v>323</v>
      </c>
      <c r="G49" s="36" t="s">
        <v>118</v>
      </c>
      <c r="H49" s="105">
        <v>32945.58</v>
      </c>
      <c r="I49" s="56" t="s">
        <v>540</v>
      </c>
      <c r="J49" s="2" t="s">
        <v>641</v>
      </c>
      <c r="K49" s="2" t="s">
        <v>81</v>
      </c>
      <c r="L49" s="6"/>
      <c r="M49" s="6"/>
      <c r="N49" s="6"/>
      <c r="O49" s="6">
        <v>44</v>
      </c>
      <c r="P49" s="2" t="s">
        <v>23</v>
      </c>
      <c r="Q49" s="6"/>
      <c r="R49" s="6"/>
      <c r="S49" s="6"/>
      <c r="T49" s="6"/>
      <c r="U49" s="6"/>
      <c r="V49" s="6"/>
      <c r="W49" s="6"/>
      <c r="X49" s="37"/>
      <c r="Y49" s="6"/>
    </row>
    <row r="50" spans="1:25" ht="27.75" customHeight="1">
      <c r="A50" s="2">
        <v>45</v>
      </c>
      <c r="B50" s="35" t="s">
        <v>119</v>
      </c>
      <c r="C50" s="2" t="s">
        <v>313</v>
      </c>
      <c r="D50" s="16" t="s">
        <v>344</v>
      </c>
      <c r="E50" s="6" t="s">
        <v>323</v>
      </c>
      <c r="F50" s="16" t="s">
        <v>323</v>
      </c>
      <c r="G50" s="36">
        <v>2007.2012</v>
      </c>
      <c r="H50" s="105">
        <v>16644.85</v>
      </c>
      <c r="I50" s="56" t="s">
        <v>540</v>
      </c>
      <c r="J50" s="2" t="s">
        <v>641</v>
      </c>
      <c r="K50" s="2" t="s">
        <v>120</v>
      </c>
      <c r="L50" s="6"/>
      <c r="M50" s="6"/>
      <c r="N50" s="6"/>
      <c r="O50" s="6">
        <v>45</v>
      </c>
      <c r="P50" s="2" t="s">
        <v>23</v>
      </c>
      <c r="Q50" s="6"/>
      <c r="R50" s="6"/>
      <c r="S50" s="6"/>
      <c r="T50" s="6"/>
      <c r="U50" s="6"/>
      <c r="V50" s="6"/>
      <c r="W50" s="6"/>
      <c r="X50" s="37"/>
      <c r="Y50" s="6"/>
    </row>
    <row r="51" spans="1:25" ht="27.75" customHeight="1">
      <c r="A51" s="2">
        <v>46</v>
      </c>
      <c r="B51" s="35" t="s">
        <v>119</v>
      </c>
      <c r="C51" s="2" t="s">
        <v>313</v>
      </c>
      <c r="D51" s="16" t="s">
        <v>344</v>
      </c>
      <c r="E51" s="6" t="s">
        <v>323</v>
      </c>
      <c r="F51" s="16" t="s">
        <v>323</v>
      </c>
      <c r="G51" s="36">
        <v>2007</v>
      </c>
      <c r="H51" s="105">
        <v>9442.8</v>
      </c>
      <c r="I51" s="56" t="s">
        <v>540</v>
      </c>
      <c r="J51" s="2" t="s">
        <v>641</v>
      </c>
      <c r="K51" s="2" t="s">
        <v>97</v>
      </c>
      <c r="L51" s="6"/>
      <c r="M51" s="6"/>
      <c r="N51" s="6"/>
      <c r="O51" s="6">
        <v>46</v>
      </c>
      <c r="P51" s="2" t="s">
        <v>23</v>
      </c>
      <c r="Q51" s="6"/>
      <c r="R51" s="6"/>
      <c r="S51" s="6"/>
      <c r="T51" s="6"/>
      <c r="U51" s="6"/>
      <c r="V51" s="6"/>
      <c r="W51" s="6"/>
      <c r="X51" s="37"/>
      <c r="Y51" s="6"/>
    </row>
    <row r="52" spans="1:25" ht="27.75" customHeight="1">
      <c r="A52" s="2">
        <v>47</v>
      </c>
      <c r="B52" s="35" t="s">
        <v>119</v>
      </c>
      <c r="C52" s="2" t="s">
        <v>313</v>
      </c>
      <c r="D52" s="16" t="s">
        <v>344</v>
      </c>
      <c r="E52" s="6" t="s">
        <v>323</v>
      </c>
      <c r="F52" s="16" t="s">
        <v>323</v>
      </c>
      <c r="G52" s="36" t="s">
        <v>570</v>
      </c>
      <c r="H52" s="105">
        <v>36609</v>
      </c>
      <c r="I52" s="56" t="s">
        <v>540</v>
      </c>
      <c r="J52" s="2" t="s">
        <v>641</v>
      </c>
      <c r="K52" s="2" t="s">
        <v>76</v>
      </c>
      <c r="L52" s="6"/>
      <c r="M52" s="6"/>
      <c r="N52" s="6"/>
      <c r="O52" s="6">
        <v>47</v>
      </c>
      <c r="P52" s="2" t="s">
        <v>23</v>
      </c>
      <c r="Q52" s="6"/>
      <c r="R52" s="6"/>
      <c r="S52" s="6"/>
      <c r="T52" s="6"/>
      <c r="U52" s="6"/>
      <c r="V52" s="6"/>
      <c r="W52" s="6"/>
      <c r="X52" s="37"/>
      <c r="Y52" s="6"/>
    </row>
    <row r="53" spans="1:25" ht="27.75" customHeight="1">
      <c r="A53" s="2">
        <v>48</v>
      </c>
      <c r="B53" s="35" t="s">
        <v>119</v>
      </c>
      <c r="C53" s="2" t="s">
        <v>313</v>
      </c>
      <c r="D53" s="16" t="s">
        <v>344</v>
      </c>
      <c r="E53" s="6" t="s">
        <v>323</v>
      </c>
      <c r="F53" s="16" t="s">
        <v>323</v>
      </c>
      <c r="G53" s="36">
        <v>2007</v>
      </c>
      <c r="H53" s="105">
        <v>12431.65</v>
      </c>
      <c r="I53" s="56" t="s">
        <v>540</v>
      </c>
      <c r="J53" s="2" t="s">
        <v>641</v>
      </c>
      <c r="K53" s="2" t="s">
        <v>77</v>
      </c>
      <c r="L53" s="6"/>
      <c r="M53" s="6"/>
      <c r="N53" s="6"/>
      <c r="O53" s="6">
        <v>48</v>
      </c>
      <c r="P53" s="2" t="s">
        <v>23</v>
      </c>
      <c r="Q53" s="6"/>
      <c r="R53" s="6"/>
      <c r="S53" s="6"/>
      <c r="T53" s="6"/>
      <c r="U53" s="6"/>
      <c r="V53" s="6"/>
      <c r="W53" s="6"/>
      <c r="X53" s="37"/>
      <c r="Y53" s="6"/>
    </row>
    <row r="54" spans="1:25" ht="27.75" customHeight="1">
      <c r="A54" s="2">
        <v>49</v>
      </c>
      <c r="B54" s="35" t="s">
        <v>119</v>
      </c>
      <c r="C54" s="2" t="s">
        <v>313</v>
      </c>
      <c r="D54" s="16" t="s">
        <v>344</v>
      </c>
      <c r="E54" s="6" t="s">
        <v>323</v>
      </c>
      <c r="F54" s="16" t="s">
        <v>323</v>
      </c>
      <c r="G54" s="36" t="s">
        <v>121</v>
      </c>
      <c r="H54" s="105">
        <v>16404.95</v>
      </c>
      <c r="I54" s="56" t="s">
        <v>540</v>
      </c>
      <c r="J54" s="2" t="s">
        <v>641</v>
      </c>
      <c r="K54" s="2" t="s">
        <v>122</v>
      </c>
      <c r="L54" s="6"/>
      <c r="M54" s="6"/>
      <c r="N54" s="6"/>
      <c r="O54" s="6">
        <v>49</v>
      </c>
      <c r="P54" s="2" t="s">
        <v>23</v>
      </c>
      <c r="Q54" s="6"/>
      <c r="R54" s="6"/>
      <c r="S54" s="6"/>
      <c r="T54" s="6"/>
      <c r="U54" s="6"/>
      <c r="V54" s="6"/>
      <c r="W54" s="6"/>
      <c r="X54" s="37"/>
      <c r="Y54" s="6"/>
    </row>
    <row r="55" spans="1:25" ht="27.75" customHeight="1">
      <c r="A55" s="2">
        <v>50</v>
      </c>
      <c r="B55" s="35" t="s">
        <v>119</v>
      </c>
      <c r="C55" s="2" t="s">
        <v>313</v>
      </c>
      <c r="D55" s="16" t="s">
        <v>344</v>
      </c>
      <c r="E55" s="6" t="s">
        <v>323</v>
      </c>
      <c r="F55" s="16" t="s">
        <v>323</v>
      </c>
      <c r="G55" s="36">
        <v>2007</v>
      </c>
      <c r="H55" s="105">
        <v>8466.8</v>
      </c>
      <c r="I55" s="56" t="s">
        <v>540</v>
      </c>
      <c r="J55" s="2" t="s">
        <v>641</v>
      </c>
      <c r="K55" s="2" t="s">
        <v>67</v>
      </c>
      <c r="L55" s="6"/>
      <c r="M55" s="6"/>
      <c r="N55" s="6"/>
      <c r="O55" s="6">
        <v>50</v>
      </c>
      <c r="P55" s="2" t="s">
        <v>23</v>
      </c>
      <c r="Q55" s="6"/>
      <c r="R55" s="6"/>
      <c r="S55" s="6"/>
      <c r="T55" s="6"/>
      <c r="U55" s="6"/>
      <c r="V55" s="6"/>
      <c r="W55" s="6"/>
      <c r="X55" s="37"/>
      <c r="Y55" s="6"/>
    </row>
    <row r="56" spans="1:25" ht="27.75" customHeight="1">
      <c r="A56" s="2">
        <v>51</v>
      </c>
      <c r="B56" s="35" t="s">
        <v>119</v>
      </c>
      <c r="C56" s="2" t="s">
        <v>313</v>
      </c>
      <c r="D56" s="16" t="s">
        <v>344</v>
      </c>
      <c r="E56" s="6" t="s">
        <v>323</v>
      </c>
      <c r="F56" s="16" t="s">
        <v>323</v>
      </c>
      <c r="G56" s="36" t="s">
        <v>571</v>
      </c>
      <c r="H56" s="105">
        <v>13891.42</v>
      </c>
      <c r="I56" s="56" t="s">
        <v>540</v>
      </c>
      <c r="J56" s="2" t="s">
        <v>641</v>
      </c>
      <c r="K56" s="2" t="s">
        <v>104</v>
      </c>
      <c r="L56" s="6"/>
      <c r="M56" s="6"/>
      <c r="N56" s="6"/>
      <c r="O56" s="6">
        <v>51</v>
      </c>
      <c r="P56" s="2" t="s">
        <v>23</v>
      </c>
      <c r="Q56" s="6"/>
      <c r="R56" s="6"/>
      <c r="S56" s="6"/>
      <c r="T56" s="6"/>
      <c r="U56" s="6"/>
      <c r="V56" s="6"/>
      <c r="W56" s="6"/>
      <c r="X56" s="37"/>
      <c r="Y56" s="6"/>
    </row>
    <row r="57" spans="1:25" ht="27.75" customHeight="1">
      <c r="A57" s="2">
        <v>52</v>
      </c>
      <c r="B57" s="35" t="s">
        <v>119</v>
      </c>
      <c r="C57" s="2" t="s">
        <v>313</v>
      </c>
      <c r="D57" s="16" t="s">
        <v>344</v>
      </c>
      <c r="E57" s="6" t="s">
        <v>323</v>
      </c>
      <c r="F57" s="16" t="s">
        <v>323</v>
      </c>
      <c r="G57" s="36">
        <v>2008</v>
      </c>
      <c r="H57" s="105">
        <v>17151.78</v>
      </c>
      <c r="I57" s="56" t="s">
        <v>540</v>
      </c>
      <c r="J57" s="2" t="s">
        <v>641</v>
      </c>
      <c r="K57" s="2" t="s">
        <v>73</v>
      </c>
      <c r="L57" s="6"/>
      <c r="M57" s="6"/>
      <c r="N57" s="6"/>
      <c r="O57" s="6">
        <v>52</v>
      </c>
      <c r="P57" s="2" t="s">
        <v>23</v>
      </c>
      <c r="Q57" s="6"/>
      <c r="R57" s="6"/>
      <c r="S57" s="6"/>
      <c r="T57" s="6"/>
      <c r="U57" s="6"/>
      <c r="V57" s="6"/>
      <c r="W57" s="6"/>
      <c r="X57" s="37"/>
      <c r="Y57" s="6"/>
    </row>
    <row r="58" spans="1:25" ht="27.75" customHeight="1">
      <c r="A58" s="2">
        <v>53</v>
      </c>
      <c r="B58" s="35" t="s">
        <v>119</v>
      </c>
      <c r="C58" s="2" t="s">
        <v>313</v>
      </c>
      <c r="D58" s="16" t="s">
        <v>344</v>
      </c>
      <c r="E58" s="6" t="s">
        <v>323</v>
      </c>
      <c r="F58" s="16" t="s">
        <v>323</v>
      </c>
      <c r="G58" s="36">
        <v>2008</v>
      </c>
      <c r="H58" s="105">
        <v>5725</v>
      </c>
      <c r="I58" s="56" t="s">
        <v>540</v>
      </c>
      <c r="J58" s="2" t="s">
        <v>641</v>
      </c>
      <c r="K58" s="2" t="s">
        <v>90</v>
      </c>
      <c r="L58" s="6"/>
      <c r="M58" s="6"/>
      <c r="N58" s="6"/>
      <c r="O58" s="6">
        <v>53</v>
      </c>
      <c r="P58" s="2" t="s">
        <v>23</v>
      </c>
      <c r="Q58" s="6"/>
      <c r="R58" s="6"/>
      <c r="S58" s="6"/>
      <c r="T58" s="6"/>
      <c r="U58" s="6"/>
      <c r="V58" s="6"/>
      <c r="W58" s="6"/>
      <c r="X58" s="37"/>
      <c r="Y58" s="6"/>
    </row>
    <row r="59" spans="1:25" ht="27.75" customHeight="1">
      <c r="A59" s="2">
        <v>54</v>
      </c>
      <c r="B59" s="35" t="s">
        <v>123</v>
      </c>
      <c r="C59" s="2" t="s">
        <v>314</v>
      </c>
      <c r="D59" s="16" t="s">
        <v>344</v>
      </c>
      <c r="E59" s="6" t="s">
        <v>323</v>
      </c>
      <c r="F59" s="16" t="s">
        <v>323</v>
      </c>
      <c r="G59" s="36">
        <v>2008</v>
      </c>
      <c r="H59" s="105">
        <v>4399.99</v>
      </c>
      <c r="I59" s="56" t="s">
        <v>540</v>
      </c>
      <c r="J59" s="2" t="s">
        <v>641</v>
      </c>
      <c r="K59" s="2" t="s">
        <v>101</v>
      </c>
      <c r="L59" s="6"/>
      <c r="M59" s="6"/>
      <c r="N59" s="6"/>
      <c r="O59" s="6">
        <v>54</v>
      </c>
      <c r="P59" s="2" t="s">
        <v>23</v>
      </c>
      <c r="Q59" s="6"/>
      <c r="R59" s="6"/>
      <c r="S59" s="6"/>
      <c r="T59" s="6"/>
      <c r="U59" s="6"/>
      <c r="V59" s="6"/>
      <c r="W59" s="6"/>
      <c r="X59" s="37"/>
      <c r="Y59" s="6"/>
    </row>
    <row r="60" spans="1:25" ht="27.75" customHeight="1">
      <c r="A60" s="2">
        <v>55</v>
      </c>
      <c r="B60" s="35" t="s">
        <v>119</v>
      </c>
      <c r="C60" s="2" t="s">
        <v>313</v>
      </c>
      <c r="D60" s="16" t="s">
        <v>344</v>
      </c>
      <c r="E60" s="6" t="s">
        <v>323</v>
      </c>
      <c r="F60" s="16" t="s">
        <v>323</v>
      </c>
      <c r="G60" s="36">
        <v>2009</v>
      </c>
      <c r="H60" s="105">
        <v>39205.8</v>
      </c>
      <c r="I60" s="56" t="s">
        <v>540</v>
      </c>
      <c r="J60" s="2" t="s">
        <v>641</v>
      </c>
      <c r="K60" s="2" t="s">
        <v>109</v>
      </c>
      <c r="L60" s="6"/>
      <c r="M60" s="6"/>
      <c r="N60" s="6"/>
      <c r="O60" s="6">
        <v>55</v>
      </c>
      <c r="P60" s="2" t="s">
        <v>23</v>
      </c>
      <c r="Q60" s="6"/>
      <c r="R60" s="6"/>
      <c r="S60" s="6"/>
      <c r="T60" s="6"/>
      <c r="U60" s="6"/>
      <c r="V60" s="6"/>
      <c r="W60" s="6"/>
      <c r="X60" s="37"/>
      <c r="Y60" s="6"/>
    </row>
    <row r="61" spans="1:25" ht="27.75" customHeight="1">
      <c r="A61" s="2">
        <v>56</v>
      </c>
      <c r="B61" s="35" t="s">
        <v>123</v>
      </c>
      <c r="C61" s="2" t="s">
        <v>314</v>
      </c>
      <c r="D61" s="16" t="s">
        <v>344</v>
      </c>
      <c r="E61" s="6" t="s">
        <v>323</v>
      </c>
      <c r="F61" s="16" t="s">
        <v>323</v>
      </c>
      <c r="G61" s="36">
        <v>2009</v>
      </c>
      <c r="H61" s="105">
        <v>4734.45</v>
      </c>
      <c r="I61" s="56" t="s">
        <v>540</v>
      </c>
      <c r="J61" s="2" t="s">
        <v>641</v>
      </c>
      <c r="K61" s="2" t="s">
        <v>109</v>
      </c>
      <c r="L61" s="6"/>
      <c r="M61" s="6"/>
      <c r="N61" s="6"/>
      <c r="O61" s="6">
        <v>56</v>
      </c>
      <c r="P61" s="2" t="s">
        <v>23</v>
      </c>
      <c r="Q61" s="6"/>
      <c r="R61" s="6"/>
      <c r="S61" s="6"/>
      <c r="T61" s="6"/>
      <c r="U61" s="6"/>
      <c r="V61" s="6"/>
      <c r="W61" s="6"/>
      <c r="X61" s="37"/>
      <c r="Y61" s="6"/>
    </row>
    <row r="62" spans="1:25" ht="27.75" customHeight="1">
      <c r="A62" s="2">
        <v>57</v>
      </c>
      <c r="B62" s="35" t="s">
        <v>119</v>
      </c>
      <c r="C62" s="2" t="s">
        <v>313</v>
      </c>
      <c r="D62" s="16" t="s">
        <v>344</v>
      </c>
      <c r="E62" s="6" t="s">
        <v>323</v>
      </c>
      <c r="F62" s="16" t="s">
        <v>323</v>
      </c>
      <c r="G62" s="36">
        <v>2010</v>
      </c>
      <c r="H62" s="105">
        <v>16990.94</v>
      </c>
      <c r="I62" s="56" t="s">
        <v>540</v>
      </c>
      <c r="J62" s="2" t="s">
        <v>641</v>
      </c>
      <c r="K62" s="2" t="s">
        <v>124</v>
      </c>
      <c r="L62" s="6"/>
      <c r="M62" s="6"/>
      <c r="N62" s="6"/>
      <c r="O62" s="6">
        <v>57</v>
      </c>
      <c r="P62" s="2" t="s">
        <v>23</v>
      </c>
      <c r="Q62" s="6"/>
      <c r="R62" s="6"/>
      <c r="S62" s="6"/>
      <c r="T62" s="6"/>
      <c r="U62" s="6"/>
      <c r="V62" s="6"/>
      <c r="W62" s="6"/>
      <c r="X62" s="37"/>
      <c r="Y62" s="6"/>
    </row>
    <row r="63" spans="1:25" ht="27.75" customHeight="1">
      <c r="A63" s="2">
        <v>58</v>
      </c>
      <c r="B63" s="35" t="s">
        <v>125</v>
      </c>
      <c r="C63" s="2" t="s">
        <v>315</v>
      </c>
      <c r="D63" s="16" t="s">
        <v>344</v>
      </c>
      <c r="E63" s="6" t="s">
        <v>323</v>
      </c>
      <c r="F63" s="16" t="s">
        <v>323</v>
      </c>
      <c r="G63" s="36">
        <v>2009</v>
      </c>
      <c r="H63" s="105">
        <v>7984.95</v>
      </c>
      <c r="I63" s="56" t="s">
        <v>540</v>
      </c>
      <c r="J63" s="2" t="s">
        <v>641</v>
      </c>
      <c r="K63" s="2" t="s">
        <v>81</v>
      </c>
      <c r="L63" s="6"/>
      <c r="M63" s="6"/>
      <c r="N63" s="6"/>
      <c r="O63" s="6">
        <v>58</v>
      </c>
      <c r="P63" s="2" t="s">
        <v>23</v>
      </c>
      <c r="Q63" s="6"/>
      <c r="R63" s="6"/>
      <c r="S63" s="6"/>
      <c r="T63" s="6"/>
      <c r="U63" s="6"/>
      <c r="V63" s="6"/>
      <c r="W63" s="6"/>
      <c r="X63" s="37"/>
      <c r="Y63" s="6"/>
    </row>
    <row r="64" spans="1:25" ht="27.75" customHeight="1">
      <c r="A64" s="2">
        <v>59</v>
      </c>
      <c r="B64" s="35" t="s">
        <v>126</v>
      </c>
      <c r="C64" s="2" t="s">
        <v>315</v>
      </c>
      <c r="D64" s="16" t="s">
        <v>344</v>
      </c>
      <c r="E64" s="6" t="s">
        <v>323</v>
      </c>
      <c r="F64" s="16" t="s">
        <v>323</v>
      </c>
      <c r="G64" s="36">
        <v>2009</v>
      </c>
      <c r="H64" s="105">
        <v>8238.49</v>
      </c>
      <c r="I64" s="56" t="s">
        <v>540</v>
      </c>
      <c r="J64" s="2" t="s">
        <v>641</v>
      </c>
      <c r="K64" s="2" t="s">
        <v>101</v>
      </c>
      <c r="L64" s="6"/>
      <c r="M64" s="6"/>
      <c r="N64" s="6"/>
      <c r="O64" s="6">
        <v>59</v>
      </c>
      <c r="P64" s="2" t="s">
        <v>23</v>
      </c>
      <c r="Q64" s="6"/>
      <c r="R64" s="6"/>
      <c r="S64" s="6"/>
      <c r="T64" s="6"/>
      <c r="U64" s="6"/>
      <c r="V64" s="6"/>
      <c r="W64" s="6"/>
      <c r="X64" s="37"/>
      <c r="Y64" s="6"/>
    </row>
    <row r="65" spans="1:25" ht="27.75" customHeight="1">
      <c r="A65" s="2">
        <v>60</v>
      </c>
      <c r="B65" s="35" t="s">
        <v>127</v>
      </c>
      <c r="C65" s="2" t="s">
        <v>315</v>
      </c>
      <c r="D65" s="16" t="s">
        <v>344</v>
      </c>
      <c r="E65" s="6" t="s">
        <v>323</v>
      </c>
      <c r="F65" s="16" t="s">
        <v>323</v>
      </c>
      <c r="G65" s="36">
        <v>2007</v>
      </c>
      <c r="H65" s="105">
        <v>5571.28</v>
      </c>
      <c r="I65" s="56" t="s">
        <v>540</v>
      </c>
      <c r="J65" s="2" t="s">
        <v>641</v>
      </c>
      <c r="K65" s="2" t="s">
        <v>128</v>
      </c>
      <c r="L65" s="6"/>
      <c r="M65" s="6"/>
      <c r="N65" s="6"/>
      <c r="O65" s="6">
        <v>60</v>
      </c>
      <c r="P65" s="2" t="s">
        <v>23</v>
      </c>
      <c r="Q65" s="6"/>
      <c r="R65" s="6"/>
      <c r="S65" s="6"/>
      <c r="T65" s="6"/>
      <c r="U65" s="6"/>
      <c r="V65" s="6"/>
      <c r="W65" s="6"/>
      <c r="X65" s="37"/>
      <c r="Y65" s="6"/>
    </row>
    <row r="66" spans="1:25" ht="27.75" customHeight="1">
      <c r="A66" s="2">
        <v>61</v>
      </c>
      <c r="B66" s="35" t="s">
        <v>129</v>
      </c>
      <c r="C66" s="2" t="s">
        <v>315</v>
      </c>
      <c r="D66" s="16" t="s">
        <v>344</v>
      </c>
      <c r="E66" s="6" t="s">
        <v>323</v>
      </c>
      <c r="F66" s="16" t="s">
        <v>323</v>
      </c>
      <c r="G66" s="36">
        <v>2007</v>
      </c>
      <c r="H66" s="105">
        <v>5870.07</v>
      </c>
      <c r="I66" s="56" t="s">
        <v>540</v>
      </c>
      <c r="J66" s="2" t="s">
        <v>641</v>
      </c>
      <c r="K66" s="2" t="s">
        <v>109</v>
      </c>
      <c r="L66" s="6"/>
      <c r="M66" s="6"/>
      <c r="N66" s="6"/>
      <c r="O66" s="6">
        <v>61</v>
      </c>
      <c r="P66" s="2" t="s">
        <v>23</v>
      </c>
      <c r="Q66" s="6"/>
      <c r="R66" s="6"/>
      <c r="S66" s="6"/>
      <c r="T66" s="6"/>
      <c r="U66" s="6"/>
      <c r="V66" s="6"/>
      <c r="W66" s="6"/>
      <c r="X66" s="37"/>
      <c r="Y66" s="6"/>
    </row>
    <row r="67" spans="1:25" ht="27.75" customHeight="1">
      <c r="A67" s="2">
        <v>62</v>
      </c>
      <c r="B67" s="35" t="s">
        <v>130</v>
      </c>
      <c r="C67" s="2" t="s">
        <v>315</v>
      </c>
      <c r="D67" s="16" t="s">
        <v>344</v>
      </c>
      <c r="E67" s="6" t="s">
        <v>323</v>
      </c>
      <c r="F67" s="16" t="s">
        <v>323</v>
      </c>
      <c r="G67" s="36">
        <v>2011</v>
      </c>
      <c r="H67" s="105">
        <v>12311.85</v>
      </c>
      <c r="I67" s="56" t="s">
        <v>540</v>
      </c>
      <c r="J67" s="2" t="s">
        <v>641</v>
      </c>
      <c r="K67" s="2" t="s">
        <v>77</v>
      </c>
      <c r="L67" s="6"/>
      <c r="M67" s="6"/>
      <c r="N67" s="6"/>
      <c r="O67" s="6">
        <v>62</v>
      </c>
      <c r="P67" s="2" t="s">
        <v>23</v>
      </c>
      <c r="Q67" s="6"/>
      <c r="R67" s="6"/>
      <c r="S67" s="6"/>
      <c r="T67" s="6"/>
      <c r="U67" s="6"/>
      <c r="V67" s="6"/>
      <c r="W67" s="6"/>
      <c r="X67" s="37"/>
      <c r="Y67" s="6"/>
    </row>
    <row r="68" spans="1:25" ht="27.75" customHeight="1">
      <c r="A68" s="2">
        <v>63</v>
      </c>
      <c r="B68" s="35" t="s">
        <v>131</v>
      </c>
      <c r="C68" s="2" t="s">
        <v>313</v>
      </c>
      <c r="D68" s="16" t="s">
        <v>344</v>
      </c>
      <c r="E68" s="6" t="s">
        <v>323</v>
      </c>
      <c r="F68" s="16" t="s">
        <v>323</v>
      </c>
      <c r="G68" s="6">
        <v>2011</v>
      </c>
      <c r="H68" s="105">
        <v>13336.64</v>
      </c>
      <c r="I68" s="56" t="s">
        <v>540</v>
      </c>
      <c r="J68" s="2" t="s">
        <v>641</v>
      </c>
      <c r="K68" s="2" t="s">
        <v>102</v>
      </c>
      <c r="L68" s="6"/>
      <c r="M68" s="6"/>
      <c r="N68" s="6"/>
      <c r="O68" s="6">
        <v>63</v>
      </c>
      <c r="P68" s="2" t="s">
        <v>23</v>
      </c>
      <c r="Q68" s="6"/>
      <c r="R68" s="6"/>
      <c r="S68" s="6"/>
      <c r="T68" s="6"/>
      <c r="U68" s="6"/>
      <c r="V68" s="6"/>
      <c r="W68" s="6"/>
      <c r="X68" s="37"/>
      <c r="Y68" s="6"/>
    </row>
    <row r="69" spans="1:25" ht="27.75" customHeight="1">
      <c r="A69" s="2">
        <v>64</v>
      </c>
      <c r="B69" s="35" t="s">
        <v>132</v>
      </c>
      <c r="C69" s="2" t="s">
        <v>23</v>
      </c>
      <c r="D69" s="16" t="s">
        <v>344</v>
      </c>
      <c r="E69" s="6" t="s">
        <v>323</v>
      </c>
      <c r="F69" s="16" t="s">
        <v>323</v>
      </c>
      <c r="G69" s="36">
        <v>2011</v>
      </c>
      <c r="H69" s="105">
        <v>9613.54</v>
      </c>
      <c r="I69" s="56" t="s">
        <v>540</v>
      </c>
      <c r="J69" s="2" t="s">
        <v>641</v>
      </c>
      <c r="K69" s="2" t="s">
        <v>90</v>
      </c>
      <c r="L69" s="6"/>
      <c r="M69" s="6"/>
      <c r="N69" s="6"/>
      <c r="O69" s="6">
        <v>64</v>
      </c>
      <c r="P69" s="2" t="s">
        <v>23</v>
      </c>
      <c r="Q69" s="6"/>
      <c r="R69" s="6"/>
      <c r="S69" s="6"/>
      <c r="T69" s="6"/>
      <c r="U69" s="6"/>
      <c r="V69" s="6"/>
      <c r="W69" s="6"/>
      <c r="X69" s="37"/>
      <c r="Y69" s="6"/>
    </row>
    <row r="70" spans="1:25" ht="27.75" customHeight="1">
      <c r="A70" s="2">
        <v>65</v>
      </c>
      <c r="B70" s="35" t="s">
        <v>132</v>
      </c>
      <c r="C70" s="2" t="s">
        <v>23</v>
      </c>
      <c r="D70" s="16" t="s">
        <v>344</v>
      </c>
      <c r="E70" s="6" t="s">
        <v>323</v>
      </c>
      <c r="F70" s="16" t="s">
        <v>323</v>
      </c>
      <c r="G70" s="36">
        <v>2012</v>
      </c>
      <c r="H70" s="105">
        <v>13786.91</v>
      </c>
      <c r="I70" s="56" t="s">
        <v>540</v>
      </c>
      <c r="J70" s="2" t="s">
        <v>641</v>
      </c>
      <c r="K70" s="2" t="s">
        <v>77</v>
      </c>
      <c r="L70" s="6"/>
      <c r="M70" s="6"/>
      <c r="N70" s="6"/>
      <c r="O70" s="6">
        <v>65</v>
      </c>
      <c r="P70" s="2" t="s">
        <v>23</v>
      </c>
      <c r="Q70" s="6"/>
      <c r="R70" s="6"/>
      <c r="S70" s="6"/>
      <c r="T70" s="6"/>
      <c r="U70" s="6"/>
      <c r="V70" s="6"/>
      <c r="W70" s="6"/>
      <c r="X70" s="37"/>
      <c r="Y70" s="6"/>
    </row>
    <row r="71" spans="1:25" ht="27.75" customHeight="1">
      <c r="A71" s="2">
        <v>66</v>
      </c>
      <c r="B71" s="35" t="s">
        <v>133</v>
      </c>
      <c r="C71" s="2" t="s">
        <v>315</v>
      </c>
      <c r="D71" s="16" t="s">
        <v>344</v>
      </c>
      <c r="E71" s="6" t="s">
        <v>323</v>
      </c>
      <c r="F71" s="16" t="s">
        <v>323</v>
      </c>
      <c r="G71" s="6">
        <v>2012</v>
      </c>
      <c r="H71" s="105">
        <v>12079.55</v>
      </c>
      <c r="I71" s="56" t="s">
        <v>540</v>
      </c>
      <c r="J71" s="2" t="s">
        <v>641</v>
      </c>
      <c r="K71" s="2" t="s">
        <v>134</v>
      </c>
      <c r="L71" s="6"/>
      <c r="M71" s="6"/>
      <c r="N71" s="6"/>
      <c r="O71" s="6">
        <v>66</v>
      </c>
      <c r="P71" s="2" t="s">
        <v>23</v>
      </c>
      <c r="Q71" s="6"/>
      <c r="R71" s="6"/>
      <c r="S71" s="6"/>
      <c r="T71" s="6"/>
      <c r="U71" s="6"/>
      <c r="V71" s="6"/>
      <c r="W71" s="6"/>
      <c r="X71" s="37"/>
      <c r="Y71" s="6"/>
    </row>
    <row r="72" spans="1:25" ht="27.75" customHeight="1">
      <c r="A72" s="2">
        <v>67</v>
      </c>
      <c r="B72" s="35" t="s">
        <v>98</v>
      </c>
      <c r="C72" s="2" t="s">
        <v>312</v>
      </c>
      <c r="D72" s="16" t="s">
        <v>344</v>
      </c>
      <c r="E72" s="6" t="s">
        <v>323</v>
      </c>
      <c r="F72" s="16" t="s">
        <v>323</v>
      </c>
      <c r="G72" s="36">
        <v>2012</v>
      </c>
      <c r="H72" s="105">
        <v>3407.84</v>
      </c>
      <c r="I72" s="56" t="s">
        <v>540</v>
      </c>
      <c r="J72" s="2" t="s">
        <v>641</v>
      </c>
      <c r="K72" s="2" t="s">
        <v>104</v>
      </c>
      <c r="L72" s="6"/>
      <c r="M72" s="6"/>
      <c r="N72" s="6"/>
      <c r="O72" s="6">
        <v>67</v>
      </c>
      <c r="P72" s="2" t="s">
        <v>23</v>
      </c>
      <c r="Q72" s="6"/>
      <c r="R72" s="6"/>
      <c r="S72" s="6"/>
      <c r="T72" s="6"/>
      <c r="U72" s="6"/>
      <c r="V72" s="6"/>
      <c r="W72" s="6"/>
      <c r="X72" s="37"/>
      <c r="Y72" s="6"/>
    </row>
    <row r="73" spans="1:25" ht="27.75" customHeight="1">
      <c r="A73" s="2">
        <v>68</v>
      </c>
      <c r="B73" s="35" t="s">
        <v>98</v>
      </c>
      <c r="C73" s="2" t="s">
        <v>312</v>
      </c>
      <c r="D73" s="16" t="s">
        <v>344</v>
      </c>
      <c r="E73" s="6" t="s">
        <v>323</v>
      </c>
      <c r="F73" s="16" t="s">
        <v>323</v>
      </c>
      <c r="G73" s="36">
        <v>2012</v>
      </c>
      <c r="H73" s="105">
        <v>3407.84</v>
      </c>
      <c r="I73" s="56" t="s">
        <v>540</v>
      </c>
      <c r="J73" s="2" t="s">
        <v>641</v>
      </c>
      <c r="K73" s="2" t="s">
        <v>104</v>
      </c>
      <c r="L73" s="6"/>
      <c r="M73" s="6"/>
      <c r="N73" s="6"/>
      <c r="O73" s="6">
        <v>68</v>
      </c>
      <c r="P73" s="2" t="s">
        <v>23</v>
      </c>
      <c r="Q73" s="6" t="s">
        <v>641</v>
      </c>
      <c r="R73" s="6"/>
      <c r="S73" s="6"/>
      <c r="T73" s="6"/>
      <c r="U73" s="6"/>
      <c r="V73" s="6"/>
      <c r="W73" s="6"/>
      <c r="X73" s="37"/>
      <c r="Y73" s="6"/>
    </row>
    <row r="74" spans="1:25" ht="27.75" customHeight="1">
      <c r="A74" s="2">
        <v>69</v>
      </c>
      <c r="B74" s="35" t="s">
        <v>98</v>
      </c>
      <c r="C74" s="2" t="s">
        <v>312</v>
      </c>
      <c r="D74" s="16" t="s">
        <v>344</v>
      </c>
      <c r="E74" s="6" t="s">
        <v>323</v>
      </c>
      <c r="F74" s="16" t="s">
        <v>323</v>
      </c>
      <c r="G74" s="6">
        <v>2012</v>
      </c>
      <c r="H74" s="105">
        <v>4499.95</v>
      </c>
      <c r="I74" s="56" t="s">
        <v>540</v>
      </c>
      <c r="J74" s="2" t="s">
        <v>641</v>
      </c>
      <c r="K74" s="2" t="s">
        <v>103</v>
      </c>
      <c r="L74" s="6"/>
      <c r="M74" s="6"/>
      <c r="N74" s="6"/>
      <c r="O74" s="6">
        <v>69</v>
      </c>
      <c r="P74" s="2" t="s">
        <v>23</v>
      </c>
      <c r="Q74" s="6" t="s">
        <v>641</v>
      </c>
      <c r="R74" s="6"/>
      <c r="S74" s="6"/>
      <c r="T74" s="6"/>
      <c r="U74" s="6"/>
      <c r="V74" s="6"/>
      <c r="W74" s="6"/>
      <c r="X74" s="37"/>
      <c r="Y74" s="6"/>
    </row>
    <row r="75" spans="1:25" ht="27.75" customHeight="1">
      <c r="A75" s="2">
        <v>70</v>
      </c>
      <c r="B75" s="35" t="s">
        <v>119</v>
      </c>
      <c r="C75" s="2" t="s">
        <v>313</v>
      </c>
      <c r="D75" s="16" t="s">
        <v>344</v>
      </c>
      <c r="E75" s="6" t="s">
        <v>323</v>
      </c>
      <c r="F75" s="16" t="s">
        <v>323</v>
      </c>
      <c r="G75" s="6">
        <v>2013</v>
      </c>
      <c r="H75" s="105">
        <v>5799.45</v>
      </c>
      <c r="I75" s="56" t="s">
        <v>540</v>
      </c>
      <c r="J75" s="2" t="s">
        <v>641</v>
      </c>
      <c r="K75" s="2" t="s">
        <v>86</v>
      </c>
      <c r="L75" s="6"/>
      <c r="M75" s="6"/>
      <c r="N75" s="6"/>
      <c r="O75" s="6">
        <v>70</v>
      </c>
      <c r="P75" s="2" t="s">
        <v>23</v>
      </c>
      <c r="Q75" s="6" t="s">
        <v>641</v>
      </c>
      <c r="R75" s="6"/>
      <c r="S75" s="6"/>
      <c r="T75" s="6"/>
      <c r="U75" s="6"/>
      <c r="V75" s="6"/>
      <c r="W75" s="6"/>
      <c r="X75" s="37"/>
      <c r="Y75" s="6"/>
    </row>
    <row r="76" spans="1:25" ht="27.75" customHeight="1">
      <c r="A76" s="2">
        <v>71</v>
      </c>
      <c r="B76" s="35" t="s">
        <v>135</v>
      </c>
      <c r="C76" s="2" t="s">
        <v>311</v>
      </c>
      <c r="D76" s="16" t="s">
        <v>344</v>
      </c>
      <c r="E76" s="6" t="s">
        <v>323</v>
      </c>
      <c r="F76" s="16" t="s">
        <v>323</v>
      </c>
      <c r="G76" s="36" t="s">
        <v>370</v>
      </c>
      <c r="H76" s="105">
        <v>3860.02</v>
      </c>
      <c r="I76" s="56" t="s">
        <v>540</v>
      </c>
      <c r="J76" s="2" t="s">
        <v>641</v>
      </c>
      <c r="K76" s="2" t="s">
        <v>136</v>
      </c>
      <c r="L76" s="6" t="s">
        <v>48</v>
      </c>
      <c r="M76" s="6" t="s">
        <v>345</v>
      </c>
      <c r="N76" s="6" t="s">
        <v>72</v>
      </c>
      <c r="O76" s="6">
        <v>71</v>
      </c>
      <c r="P76" s="2" t="s">
        <v>349</v>
      </c>
      <c r="Q76" s="6" t="s">
        <v>641</v>
      </c>
      <c r="R76" s="2" t="s">
        <v>57</v>
      </c>
      <c r="S76" s="2" t="s">
        <v>57</v>
      </c>
      <c r="T76" s="6"/>
      <c r="U76" s="6"/>
      <c r="V76" s="6"/>
      <c r="W76" s="6"/>
      <c r="X76" s="37" t="s">
        <v>398</v>
      </c>
      <c r="Y76" s="6">
        <v>1</v>
      </c>
    </row>
    <row r="77" spans="1:25" ht="27.75" customHeight="1">
      <c r="A77" s="2">
        <v>72</v>
      </c>
      <c r="B77" s="35" t="s">
        <v>137</v>
      </c>
      <c r="C77" s="2" t="s">
        <v>308</v>
      </c>
      <c r="D77" s="16" t="s">
        <v>344</v>
      </c>
      <c r="E77" s="6" t="s">
        <v>323</v>
      </c>
      <c r="F77" s="16" t="s">
        <v>344</v>
      </c>
      <c r="G77" s="6" t="s">
        <v>370</v>
      </c>
      <c r="H77" s="105">
        <v>300000</v>
      </c>
      <c r="I77" s="56" t="s">
        <v>539</v>
      </c>
      <c r="J77" s="2" t="s">
        <v>641</v>
      </c>
      <c r="K77" s="2" t="s">
        <v>136</v>
      </c>
      <c r="L77" s="6" t="s">
        <v>372</v>
      </c>
      <c r="M77" s="6" t="s">
        <v>345</v>
      </c>
      <c r="N77" s="6" t="s">
        <v>51</v>
      </c>
      <c r="O77" s="6">
        <v>72</v>
      </c>
      <c r="P77" s="2" t="s">
        <v>349</v>
      </c>
      <c r="Q77" s="6" t="s">
        <v>641</v>
      </c>
      <c r="R77" s="2" t="s">
        <v>57</v>
      </c>
      <c r="S77" s="2" t="s">
        <v>57</v>
      </c>
      <c r="T77" s="2" t="s">
        <v>57</v>
      </c>
      <c r="U77" s="2" t="s">
        <v>57</v>
      </c>
      <c r="V77" s="6" t="s">
        <v>641</v>
      </c>
      <c r="W77" s="2" t="s">
        <v>57</v>
      </c>
      <c r="X77" s="37" t="s">
        <v>399</v>
      </c>
      <c r="Y77" s="6">
        <v>2</v>
      </c>
    </row>
    <row r="78" spans="1:25" ht="27.75" customHeight="1">
      <c r="A78" s="2">
        <v>73</v>
      </c>
      <c r="B78" s="35" t="s">
        <v>98</v>
      </c>
      <c r="C78" s="2" t="s">
        <v>312</v>
      </c>
      <c r="D78" s="16" t="s">
        <v>344</v>
      </c>
      <c r="E78" s="6" t="s">
        <v>323</v>
      </c>
      <c r="F78" s="16" t="s">
        <v>323</v>
      </c>
      <c r="G78" s="2">
        <v>2013</v>
      </c>
      <c r="H78" s="105">
        <v>3499.3</v>
      </c>
      <c r="I78" s="56" t="s">
        <v>540</v>
      </c>
      <c r="J78" s="2" t="s">
        <v>641</v>
      </c>
      <c r="K78" s="2" t="s">
        <v>109</v>
      </c>
      <c r="L78" s="6"/>
      <c r="M78" s="6"/>
      <c r="N78" s="6"/>
      <c r="O78" s="6">
        <v>73</v>
      </c>
      <c r="P78" s="2" t="s">
        <v>23</v>
      </c>
      <c r="Q78" s="6" t="s">
        <v>641</v>
      </c>
      <c r="R78" s="6"/>
      <c r="S78" s="6"/>
      <c r="T78" s="6"/>
      <c r="U78" s="6"/>
      <c r="V78" s="6"/>
      <c r="W78" s="6"/>
      <c r="X78" s="37"/>
      <c r="Y78" s="6"/>
    </row>
    <row r="79" spans="1:25" ht="27.75" customHeight="1">
      <c r="A79" s="2">
        <v>74</v>
      </c>
      <c r="B79" s="35" t="s">
        <v>131</v>
      </c>
      <c r="C79" s="2" t="s">
        <v>313</v>
      </c>
      <c r="D79" s="16" t="s">
        <v>344</v>
      </c>
      <c r="E79" s="6" t="s">
        <v>323</v>
      </c>
      <c r="F79" s="16" t="s">
        <v>323</v>
      </c>
      <c r="G79" s="36">
        <v>2013</v>
      </c>
      <c r="H79" s="105">
        <v>5799.45</v>
      </c>
      <c r="I79" s="56" t="s">
        <v>540</v>
      </c>
      <c r="J79" s="2" t="s">
        <v>641</v>
      </c>
      <c r="K79" s="2" t="s">
        <v>86</v>
      </c>
      <c r="L79" s="6"/>
      <c r="M79" s="6"/>
      <c r="N79" s="6"/>
      <c r="O79" s="6">
        <v>74</v>
      </c>
      <c r="P79" s="2" t="s">
        <v>23</v>
      </c>
      <c r="Q79" s="6" t="s">
        <v>641</v>
      </c>
      <c r="R79" s="6"/>
      <c r="S79" s="6"/>
      <c r="T79" s="6"/>
      <c r="U79" s="6"/>
      <c r="V79" s="6"/>
      <c r="W79" s="6"/>
      <c r="X79" s="37"/>
      <c r="Y79" s="6"/>
    </row>
    <row r="80" spans="1:25" ht="27.75" customHeight="1">
      <c r="A80" s="2">
        <v>75</v>
      </c>
      <c r="B80" s="35" t="s">
        <v>138</v>
      </c>
      <c r="C80" s="2" t="s">
        <v>314</v>
      </c>
      <c r="D80" s="16" t="s">
        <v>344</v>
      </c>
      <c r="E80" s="6" t="s">
        <v>323</v>
      </c>
      <c r="F80" s="16" t="s">
        <v>323</v>
      </c>
      <c r="G80" s="2">
        <v>2013</v>
      </c>
      <c r="H80" s="105">
        <v>32906.44</v>
      </c>
      <c r="I80" s="56" t="s">
        <v>540</v>
      </c>
      <c r="J80" s="2" t="s">
        <v>641</v>
      </c>
      <c r="K80" s="2" t="s">
        <v>99</v>
      </c>
      <c r="L80" s="6"/>
      <c r="M80" s="6"/>
      <c r="N80" s="6"/>
      <c r="O80" s="6">
        <v>75</v>
      </c>
      <c r="P80" s="2" t="s">
        <v>23</v>
      </c>
      <c r="Q80" s="6" t="s">
        <v>641</v>
      </c>
      <c r="R80" s="6"/>
      <c r="S80" s="6"/>
      <c r="T80" s="6"/>
      <c r="U80" s="6"/>
      <c r="V80" s="6"/>
      <c r="W80" s="6"/>
      <c r="X80" s="37"/>
      <c r="Y80" s="6"/>
    </row>
    <row r="81" spans="1:25" ht="27.75" customHeight="1">
      <c r="A81" s="2">
        <v>76</v>
      </c>
      <c r="B81" s="35" t="s">
        <v>138</v>
      </c>
      <c r="C81" s="2" t="s">
        <v>314</v>
      </c>
      <c r="D81" s="16" t="s">
        <v>344</v>
      </c>
      <c r="E81" s="6" t="s">
        <v>323</v>
      </c>
      <c r="F81" s="16" t="s">
        <v>323</v>
      </c>
      <c r="G81" s="2">
        <v>2013</v>
      </c>
      <c r="H81" s="105">
        <v>32580.49</v>
      </c>
      <c r="I81" s="56" t="s">
        <v>540</v>
      </c>
      <c r="J81" s="2" t="s">
        <v>641</v>
      </c>
      <c r="K81" s="2" t="s">
        <v>86</v>
      </c>
      <c r="L81" s="6"/>
      <c r="M81" s="6"/>
      <c r="N81" s="6"/>
      <c r="O81" s="6">
        <v>76</v>
      </c>
      <c r="P81" s="2" t="s">
        <v>23</v>
      </c>
      <c r="Q81" s="6" t="s">
        <v>641</v>
      </c>
      <c r="R81" s="6"/>
      <c r="S81" s="6"/>
      <c r="T81" s="6"/>
      <c r="U81" s="6"/>
      <c r="V81" s="6"/>
      <c r="W81" s="6"/>
      <c r="X81" s="37"/>
      <c r="Y81" s="6"/>
    </row>
    <row r="82" spans="1:25" ht="27.75" customHeight="1">
      <c r="A82" s="2">
        <v>77</v>
      </c>
      <c r="B82" s="35" t="s">
        <v>400</v>
      </c>
      <c r="C82" s="2" t="s">
        <v>338</v>
      </c>
      <c r="D82" s="16" t="s">
        <v>344</v>
      </c>
      <c r="E82" s="6" t="s">
        <v>323</v>
      </c>
      <c r="F82" s="16" t="s">
        <v>323</v>
      </c>
      <c r="G82" s="6">
        <v>2002</v>
      </c>
      <c r="H82" s="105">
        <v>4543852.21</v>
      </c>
      <c r="I82" s="56" t="s">
        <v>540</v>
      </c>
      <c r="J82" s="2"/>
      <c r="K82" s="2" t="s">
        <v>343</v>
      </c>
      <c r="L82" s="6" t="s">
        <v>48</v>
      </c>
      <c r="M82" s="6" t="s">
        <v>23</v>
      </c>
      <c r="N82" s="6" t="s">
        <v>72</v>
      </c>
      <c r="O82" s="6">
        <v>77</v>
      </c>
      <c r="P82" s="2" t="s">
        <v>336</v>
      </c>
      <c r="Q82" s="6" t="s">
        <v>641</v>
      </c>
      <c r="R82" s="6" t="s">
        <v>57</v>
      </c>
      <c r="S82" s="6" t="s">
        <v>272</v>
      </c>
      <c r="T82" s="6" t="s">
        <v>272</v>
      </c>
      <c r="U82" s="6" t="s">
        <v>272</v>
      </c>
      <c r="V82" s="6"/>
      <c r="W82" s="6" t="s">
        <v>272</v>
      </c>
      <c r="X82" s="6"/>
      <c r="Y82" s="6"/>
    </row>
    <row r="83" spans="1:25" ht="27.75" customHeight="1">
      <c r="A83" s="2">
        <v>78</v>
      </c>
      <c r="B83" s="35" t="s">
        <v>401</v>
      </c>
      <c r="C83" s="2" t="s">
        <v>314</v>
      </c>
      <c r="D83" s="16" t="s">
        <v>344</v>
      </c>
      <c r="E83" s="6" t="s">
        <v>323</v>
      </c>
      <c r="F83" s="16" t="s">
        <v>323</v>
      </c>
      <c r="G83" s="6" t="s">
        <v>276</v>
      </c>
      <c r="H83" s="105">
        <v>5559645.09</v>
      </c>
      <c r="I83" s="56" t="s">
        <v>540</v>
      </c>
      <c r="J83" s="2"/>
      <c r="K83" s="2" t="s">
        <v>104</v>
      </c>
      <c r="L83" s="6" t="s">
        <v>48</v>
      </c>
      <c r="M83" s="6" t="s">
        <v>23</v>
      </c>
      <c r="N83" s="6" t="s">
        <v>72</v>
      </c>
      <c r="O83" s="6">
        <v>78</v>
      </c>
      <c r="P83" s="2" t="s">
        <v>336</v>
      </c>
      <c r="Q83" s="6" t="s">
        <v>641</v>
      </c>
      <c r="R83" s="6" t="s">
        <v>57</v>
      </c>
      <c r="S83" s="6" t="s">
        <v>272</v>
      </c>
      <c r="T83" s="6" t="s">
        <v>272</v>
      </c>
      <c r="U83" s="6" t="s">
        <v>272</v>
      </c>
      <c r="V83" s="6"/>
      <c r="W83" s="6" t="s">
        <v>272</v>
      </c>
      <c r="X83" s="6"/>
      <c r="Y83" s="6"/>
    </row>
    <row r="84" spans="1:25" ht="27.75" customHeight="1">
      <c r="A84" s="2">
        <v>79</v>
      </c>
      <c r="B84" s="35" t="s">
        <v>402</v>
      </c>
      <c r="C84" s="2"/>
      <c r="D84" s="2"/>
      <c r="E84" s="2"/>
      <c r="F84" s="2"/>
      <c r="G84" s="2">
        <v>2012</v>
      </c>
      <c r="H84" s="105">
        <v>4500</v>
      </c>
      <c r="I84" s="56" t="s">
        <v>540</v>
      </c>
      <c r="J84" s="2"/>
      <c r="K84" s="2" t="s">
        <v>99</v>
      </c>
      <c r="L84" s="2"/>
      <c r="M84" s="2"/>
      <c r="N84" s="2"/>
      <c r="O84" s="6">
        <v>79</v>
      </c>
      <c r="P84" s="2"/>
      <c r="Q84" s="2"/>
      <c r="R84" s="2"/>
      <c r="S84" s="2"/>
      <c r="T84" s="2"/>
      <c r="U84" s="2"/>
      <c r="V84" s="2"/>
      <c r="W84" s="2"/>
      <c r="X84" s="6"/>
      <c r="Y84" s="2"/>
    </row>
    <row r="85" spans="1:25" ht="27.75" customHeight="1">
      <c r="A85" s="2">
        <v>80</v>
      </c>
      <c r="B85" s="35" t="s">
        <v>403</v>
      </c>
      <c r="C85" s="2"/>
      <c r="D85" s="2"/>
      <c r="E85" s="2"/>
      <c r="F85" s="2"/>
      <c r="G85" s="2">
        <v>2012</v>
      </c>
      <c r="H85" s="105">
        <v>5579.99</v>
      </c>
      <c r="I85" s="56" t="s">
        <v>540</v>
      </c>
      <c r="J85" s="2"/>
      <c r="K85" s="2" t="s">
        <v>99</v>
      </c>
      <c r="L85" s="2"/>
      <c r="M85" s="2"/>
      <c r="N85" s="2"/>
      <c r="O85" s="6">
        <v>80</v>
      </c>
      <c r="P85" s="2"/>
      <c r="Q85" s="2"/>
      <c r="R85" s="2"/>
      <c r="S85" s="2"/>
      <c r="T85" s="2"/>
      <c r="U85" s="2"/>
      <c r="V85" s="2"/>
      <c r="W85" s="2"/>
      <c r="X85" s="6"/>
      <c r="Y85" s="2"/>
    </row>
    <row r="86" spans="1:25" ht="27.75" customHeight="1">
      <c r="A86" s="2">
        <v>81</v>
      </c>
      <c r="B86" s="35" t="s">
        <v>404</v>
      </c>
      <c r="C86" s="2"/>
      <c r="D86" s="2"/>
      <c r="E86" s="2"/>
      <c r="F86" s="2"/>
      <c r="G86" s="2">
        <v>2010</v>
      </c>
      <c r="H86" s="105">
        <v>172580.81</v>
      </c>
      <c r="I86" s="56" t="s">
        <v>540</v>
      </c>
      <c r="J86" s="2"/>
      <c r="K86" s="2" t="s">
        <v>99</v>
      </c>
      <c r="L86" s="2"/>
      <c r="M86" s="2"/>
      <c r="N86" s="2"/>
      <c r="O86" s="6">
        <v>81</v>
      </c>
      <c r="P86" s="2"/>
      <c r="Q86" s="2"/>
      <c r="R86" s="2"/>
      <c r="S86" s="2"/>
      <c r="T86" s="2"/>
      <c r="U86" s="2"/>
      <c r="V86" s="2"/>
      <c r="W86" s="2"/>
      <c r="X86" s="6"/>
      <c r="Y86" s="2"/>
    </row>
    <row r="87" spans="1:25" ht="27.75" customHeight="1">
      <c r="A87" s="2">
        <v>82</v>
      </c>
      <c r="B87" s="35" t="s">
        <v>405</v>
      </c>
      <c r="C87" s="2"/>
      <c r="D87" s="2"/>
      <c r="E87" s="2"/>
      <c r="F87" s="2"/>
      <c r="G87" s="2">
        <v>2015</v>
      </c>
      <c r="H87" s="105">
        <v>10999.98</v>
      </c>
      <c r="I87" s="56" t="s">
        <v>540</v>
      </c>
      <c r="J87" s="2"/>
      <c r="K87" s="2" t="s">
        <v>134</v>
      </c>
      <c r="L87" s="2"/>
      <c r="M87" s="2"/>
      <c r="N87" s="2"/>
      <c r="O87" s="6">
        <v>82</v>
      </c>
      <c r="P87" s="2"/>
      <c r="Q87" s="2"/>
      <c r="R87" s="2"/>
      <c r="S87" s="2"/>
      <c r="T87" s="2"/>
      <c r="U87" s="2"/>
      <c r="V87" s="2"/>
      <c r="W87" s="2"/>
      <c r="X87" s="6"/>
      <c r="Y87" s="2"/>
    </row>
    <row r="88" spans="1:25" ht="27.75" customHeight="1">
      <c r="A88" s="2">
        <v>83</v>
      </c>
      <c r="B88" s="35" t="s">
        <v>406</v>
      </c>
      <c r="C88" s="2"/>
      <c r="D88" s="2"/>
      <c r="E88" s="2"/>
      <c r="F88" s="2"/>
      <c r="G88" s="2">
        <v>2015</v>
      </c>
      <c r="H88" s="105">
        <v>16482</v>
      </c>
      <c r="I88" s="56" t="s">
        <v>540</v>
      </c>
      <c r="J88" s="2"/>
      <c r="K88" s="2" t="s">
        <v>103</v>
      </c>
      <c r="L88" s="2"/>
      <c r="M88" s="2"/>
      <c r="N88" s="2"/>
      <c r="O88" s="6">
        <v>83</v>
      </c>
      <c r="P88" s="2"/>
      <c r="Q88" s="2"/>
      <c r="R88" s="2"/>
      <c r="S88" s="2"/>
      <c r="T88" s="2"/>
      <c r="U88" s="2"/>
      <c r="V88" s="2"/>
      <c r="W88" s="2"/>
      <c r="X88" s="6"/>
      <c r="Y88" s="2"/>
    </row>
    <row r="89" spans="1:25" ht="27.75" customHeight="1">
      <c r="A89" s="2">
        <v>84</v>
      </c>
      <c r="B89" s="35" t="s">
        <v>407</v>
      </c>
      <c r="C89" s="2"/>
      <c r="D89" s="2"/>
      <c r="E89" s="2"/>
      <c r="F89" s="2"/>
      <c r="G89" s="2"/>
      <c r="H89" s="105">
        <v>5305.51</v>
      </c>
      <c r="I89" s="56" t="s">
        <v>540</v>
      </c>
      <c r="J89" s="2"/>
      <c r="K89" s="2" t="s">
        <v>104</v>
      </c>
      <c r="L89" s="2"/>
      <c r="M89" s="2"/>
      <c r="N89" s="2"/>
      <c r="O89" s="6">
        <v>84</v>
      </c>
      <c r="P89" s="2"/>
      <c r="Q89" s="2"/>
      <c r="R89" s="2"/>
      <c r="S89" s="2"/>
      <c r="T89" s="2"/>
      <c r="U89" s="2"/>
      <c r="V89" s="2"/>
      <c r="W89" s="2"/>
      <c r="X89" s="6"/>
      <c r="Y89" s="2"/>
    </row>
    <row r="90" spans="1:25" ht="27.75" customHeight="1">
      <c r="A90" s="2">
        <v>85</v>
      </c>
      <c r="B90" s="35" t="s">
        <v>426</v>
      </c>
      <c r="C90" s="2"/>
      <c r="D90" s="2"/>
      <c r="E90" s="2"/>
      <c r="F90" s="2"/>
      <c r="G90" s="2">
        <v>2016</v>
      </c>
      <c r="H90" s="105">
        <v>6472.27</v>
      </c>
      <c r="I90" s="56" t="s">
        <v>540</v>
      </c>
      <c r="J90" s="2"/>
      <c r="K90" s="2" t="s">
        <v>101</v>
      </c>
      <c r="L90" s="2"/>
      <c r="M90" s="2"/>
      <c r="N90" s="2"/>
      <c r="O90" s="6">
        <v>85</v>
      </c>
      <c r="P90" s="2"/>
      <c r="Q90" s="2"/>
      <c r="R90" s="2"/>
      <c r="S90" s="2"/>
      <c r="T90" s="2"/>
      <c r="U90" s="2"/>
      <c r="V90" s="2"/>
      <c r="W90" s="2"/>
      <c r="X90" s="6"/>
      <c r="Y90" s="2"/>
    </row>
    <row r="91" spans="1:25" ht="27.75" customHeight="1">
      <c r="A91" s="2">
        <v>86</v>
      </c>
      <c r="B91" s="35" t="s">
        <v>443</v>
      </c>
      <c r="C91" s="2"/>
      <c r="D91" s="2"/>
      <c r="E91" s="2"/>
      <c r="F91" s="2"/>
      <c r="G91" s="2">
        <v>2016</v>
      </c>
      <c r="H91" s="105">
        <v>433378.08</v>
      </c>
      <c r="I91" s="56" t="s">
        <v>540</v>
      </c>
      <c r="J91" s="2"/>
      <c r="K91" s="2" t="s">
        <v>99</v>
      </c>
      <c r="L91" s="2"/>
      <c r="M91" s="2"/>
      <c r="N91" s="2"/>
      <c r="O91" s="6">
        <v>86</v>
      </c>
      <c r="P91" s="2"/>
      <c r="Q91" s="2"/>
      <c r="R91" s="2"/>
      <c r="S91" s="2"/>
      <c r="T91" s="2"/>
      <c r="U91" s="2"/>
      <c r="V91" s="2"/>
      <c r="W91" s="2"/>
      <c r="X91" s="6"/>
      <c r="Y91" s="2"/>
    </row>
    <row r="92" spans="1:25" ht="44.25" customHeight="1">
      <c r="A92" s="2">
        <v>87</v>
      </c>
      <c r="B92" s="35" t="s">
        <v>572</v>
      </c>
      <c r="C92" s="2" t="s">
        <v>573</v>
      </c>
      <c r="D92" s="2" t="s">
        <v>344</v>
      </c>
      <c r="F92" s="2" t="s">
        <v>323</v>
      </c>
      <c r="G92" s="2" t="s">
        <v>574</v>
      </c>
      <c r="H92" s="69">
        <v>75375</v>
      </c>
      <c r="I92" s="114" t="s">
        <v>539</v>
      </c>
      <c r="J92" s="17" t="s">
        <v>78</v>
      </c>
      <c r="K92" s="44" t="s">
        <v>83</v>
      </c>
      <c r="L92" s="120" t="s">
        <v>578</v>
      </c>
      <c r="M92" s="120" t="s">
        <v>345</v>
      </c>
      <c r="N92" s="120" t="s">
        <v>72</v>
      </c>
      <c r="O92" s="6">
        <v>87</v>
      </c>
      <c r="P92" s="2"/>
      <c r="Q92" s="2"/>
      <c r="R92" s="2" t="s">
        <v>58</v>
      </c>
      <c r="S92" s="2" t="s">
        <v>57</v>
      </c>
      <c r="T92" s="2" t="s">
        <v>57</v>
      </c>
      <c r="U92" s="2" t="s">
        <v>57</v>
      </c>
      <c r="V92" s="2" t="s">
        <v>641</v>
      </c>
      <c r="W92" s="2" t="s">
        <v>57</v>
      </c>
      <c r="X92" s="6">
        <v>45</v>
      </c>
      <c r="Y92" s="6">
        <v>1</v>
      </c>
    </row>
    <row r="93" spans="1:25" ht="38.25">
      <c r="A93" s="2">
        <v>88</v>
      </c>
      <c r="B93" s="63" t="s">
        <v>672</v>
      </c>
      <c r="C93" s="2" t="s">
        <v>368</v>
      </c>
      <c r="D93" s="2" t="s">
        <v>344</v>
      </c>
      <c r="E93" s="2" t="s">
        <v>323</v>
      </c>
      <c r="F93" s="2" t="s">
        <v>323</v>
      </c>
      <c r="G93" s="2">
        <v>2019</v>
      </c>
      <c r="H93" s="69">
        <v>350386.85</v>
      </c>
      <c r="I93" s="34" t="s">
        <v>540</v>
      </c>
      <c r="J93" s="110"/>
      <c r="K93" s="108"/>
      <c r="L93" s="108"/>
      <c r="M93" s="108"/>
      <c r="N93" s="108"/>
      <c r="O93" s="6">
        <v>88</v>
      </c>
      <c r="P93" s="2"/>
      <c r="Q93" s="2"/>
      <c r="R93" s="2"/>
      <c r="S93" s="2"/>
      <c r="T93" s="2"/>
      <c r="U93" s="2"/>
      <c r="V93" s="2"/>
      <c r="W93" s="2"/>
      <c r="X93" s="6"/>
      <c r="Y93" s="2"/>
    </row>
    <row r="94" spans="1:25" ht="69" customHeight="1">
      <c r="A94" s="2">
        <v>89</v>
      </c>
      <c r="B94" s="35" t="s">
        <v>686</v>
      </c>
      <c r="C94" s="2"/>
      <c r="D94" s="2" t="s">
        <v>344</v>
      </c>
      <c r="E94" s="2" t="s">
        <v>323</v>
      </c>
      <c r="F94" s="2" t="s">
        <v>323</v>
      </c>
      <c r="G94" s="2">
        <v>2019</v>
      </c>
      <c r="H94" s="69">
        <v>118260.98</v>
      </c>
      <c r="I94" s="115" t="s">
        <v>540</v>
      </c>
      <c r="J94" s="17"/>
      <c r="K94" s="2" t="s">
        <v>687</v>
      </c>
      <c r="L94" s="2" t="s">
        <v>688</v>
      </c>
      <c r="M94" s="2" t="s">
        <v>689</v>
      </c>
      <c r="N94" s="2" t="s">
        <v>690</v>
      </c>
      <c r="O94" s="6">
        <v>89</v>
      </c>
      <c r="P94" s="2"/>
      <c r="Q94" s="2" t="s">
        <v>691</v>
      </c>
      <c r="R94" s="2"/>
      <c r="S94" s="2"/>
      <c r="T94" s="2"/>
      <c r="U94" s="2"/>
      <c r="V94" s="2"/>
      <c r="W94" s="2"/>
      <c r="X94" s="6"/>
      <c r="Y94" s="2">
        <v>1</v>
      </c>
    </row>
    <row r="95" spans="1:25" ht="168" customHeight="1">
      <c r="A95" s="2">
        <v>90</v>
      </c>
      <c r="B95" s="63" t="s">
        <v>673</v>
      </c>
      <c r="C95" s="2" t="s">
        <v>575</v>
      </c>
      <c r="D95" s="2" t="s">
        <v>344</v>
      </c>
      <c r="E95" s="2" t="s">
        <v>323</v>
      </c>
      <c r="F95" s="2" t="s">
        <v>323</v>
      </c>
      <c r="G95" s="2">
        <v>2018</v>
      </c>
      <c r="H95" s="69">
        <v>715238.65</v>
      </c>
      <c r="I95" s="115" t="s">
        <v>540</v>
      </c>
      <c r="J95" s="17"/>
      <c r="K95" s="2" t="s">
        <v>77</v>
      </c>
      <c r="L95" s="2"/>
      <c r="M95" s="2"/>
      <c r="N95" s="2"/>
      <c r="O95" s="6">
        <v>90</v>
      </c>
      <c r="P95" s="2"/>
      <c r="Q95" s="2"/>
      <c r="R95" s="2"/>
      <c r="S95" s="2"/>
      <c r="T95" s="2"/>
      <c r="U95" s="2"/>
      <c r="V95" s="2"/>
      <c r="W95" s="2"/>
      <c r="X95" s="6"/>
      <c r="Y95" s="2"/>
    </row>
    <row r="96" spans="1:25" ht="27.75" customHeight="1">
      <c r="A96" s="2">
        <v>91</v>
      </c>
      <c r="B96" s="35" t="s">
        <v>576</v>
      </c>
      <c r="C96" s="2" t="s">
        <v>368</v>
      </c>
      <c r="D96" s="2" t="s">
        <v>344</v>
      </c>
      <c r="E96" s="2" t="s">
        <v>323</v>
      </c>
      <c r="F96" s="2" t="s">
        <v>323</v>
      </c>
      <c r="G96" s="2">
        <v>2018</v>
      </c>
      <c r="H96" s="69">
        <v>17572.6</v>
      </c>
      <c r="I96" s="115" t="s">
        <v>540</v>
      </c>
      <c r="J96" s="17"/>
      <c r="K96" s="2" t="s">
        <v>73</v>
      </c>
      <c r="L96" s="2"/>
      <c r="M96" s="2"/>
      <c r="N96" s="2"/>
      <c r="O96" s="6">
        <v>91</v>
      </c>
      <c r="P96" s="2"/>
      <c r="Q96" s="2"/>
      <c r="R96" s="2"/>
      <c r="S96" s="2"/>
      <c r="T96" s="2"/>
      <c r="U96" s="2"/>
      <c r="V96" s="2"/>
      <c r="W96" s="2"/>
      <c r="X96" s="6"/>
      <c r="Y96" s="2"/>
    </row>
    <row r="97" spans="1:25" ht="27.75" customHeight="1">
      <c r="A97" s="2">
        <v>92</v>
      </c>
      <c r="B97" s="35" t="s">
        <v>577</v>
      </c>
      <c r="C97" s="2" t="s">
        <v>368</v>
      </c>
      <c r="D97" s="2" t="s">
        <v>344</v>
      </c>
      <c r="E97" s="2" t="s">
        <v>362</v>
      </c>
      <c r="F97" s="2" t="s">
        <v>323</v>
      </c>
      <c r="G97" s="2">
        <v>2018</v>
      </c>
      <c r="H97" s="69">
        <v>35994.92</v>
      </c>
      <c r="I97" s="115" t="s">
        <v>540</v>
      </c>
      <c r="J97" s="17"/>
      <c r="K97" s="2" t="s">
        <v>76</v>
      </c>
      <c r="L97" s="2"/>
      <c r="M97" s="2"/>
      <c r="N97" s="2"/>
      <c r="O97" s="6">
        <v>92</v>
      </c>
      <c r="P97" s="2"/>
      <c r="Q97" s="2"/>
      <c r="R97" s="2"/>
      <c r="S97" s="2"/>
      <c r="T97" s="2"/>
      <c r="U97" s="2"/>
      <c r="V97" s="2"/>
      <c r="W97" s="2"/>
      <c r="X97" s="6"/>
      <c r="Y97" s="2"/>
    </row>
    <row r="98" spans="1:25" ht="42" customHeight="1">
      <c r="A98" s="2">
        <v>93</v>
      </c>
      <c r="B98" s="63" t="s">
        <v>674</v>
      </c>
      <c r="C98" s="2"/>
      <c r="D98" s="2" t="s">
        <v>344</v>
      </c>
      <c r="E98" s="2" t="s">
        <v>323</v>
      </c>
      <c r="F98" s="2" t="s">
        <v>323</v>
      </c>
      <c r="G98" s="2">
        <v>2018</v>
      </c>
      <c r="H98" s="69">
        <v>52023.52</v>
      </c>
      <c r="I98" s="115" t="s">
        <v>540</v>
      </c>
      <c r="J98" s="17"/>
      <c r="K98" s="2" t="s">
        <v>77</v>
      </c>
      <c r="L98" s="2"/>
      <c r="M98" s="2"/>
      <c r="N98" s="2"/>
      <c r="O98" s="6">
        <v>93</v>
      </c>
      <c r="P98" s="2"/>
      <c r="Q98" s="2"/>
      <c r="R98" s="2"/>
      <c r="S98" s="2"/>
      <c r="T98" s="2"/>
      <c r="U98" s="2"/>
      <c r="V98" s="2"/>
      <c r="W98" s="2"/>
      <c r="X98" s="6"/>
      <c r="Y98" s="2"/>
    </row>
    <row r="99" spans="1:25" ht="13.5" customHeight="1">
      <c r="A99" s="236" t="s">
        <v>16</v>
      </c>
      <c r="B99" s="236"/>
      <c r="C99" s="236"/>
      <c r="D99" s="236"/>
      <c r="E99" s="236"/>
      <c r="F99" s="236"/>
      <c r="G99" s="236"/>
      <c r="H99" s="164">
        <f>SUM(H6:H98)</f>
        <v>18046238.900000006</v>
      </c>
      <c r="I99" s="52"/>
      <c r="J99" s="52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52"/>
      <c r="Y99" s="116"/>
    </row>
    <row r="100" spans="1:25" ht="16.5" customHeight="1">
      <c r="A100" s="233" t="s">
        <v>551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5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61"/>
      <c r="Y100" s="111"/>
    </row>
    <row r="101" spans="1:25" ht="99" customHeight="1">
      <c r="A101" s="2">
        <v>1</v>
      </c>
      <c r="B101" s="117" t="s">
        <v>208</v>
      </c>
      <c r="C101" s="2" t="s">
        <v>208</v>
      </c>
      <c r="D101" s="2" t="s">
        <v>271</v>
      </c>
      <c r="E101" s="2" t="s">
        <v>36</v>
      </c>
      <c r="F101" s="2" t="s">
        <v>36</v>
      </c>
      <c r="G101" s="118">
        <v>1986</v>
      </c>
      <c r="H101" s="71">
        <v>13235.02</v>
      </c>
      <c r="I101" s="56" t="s">
        <v>540</v>
      </c>
      <c r="J101" s="222" t="s">
        <v>341</v>
      </c>
      <c r="K101" s="118" t="s">
        <v>86</v>
      </c>
      <c r="L101" s="118" t="s">
        <v>209</v>
      </c>
      <c r="M101" s="2" t="s">
        <v>210</v>
      </c>
      <c r="N101" s="2" t="s">
        <v>49</v>
      </c>
      <c r="O101" s="2">
        <v>1</v>
      </c>
      <c r="P101" s="2" t="s">
        <v>23</v>
      </c>
      <c r="Q101" s="119" t="s">
        <v>641</v>
      </c>
      <c r="R101" s="2" t="s">
        <v>57</v>
      </c>
      <c r="S101" s="2" t="s">
        <v>56</v>
      </c>
      <c r="T101" s="2" t="s">
        <v>57</v>
      </c>
      <c r="U101" s="2" t="s">
        <v>211</v>
      </c>
      <c r="V101" s="2" t="s">
        <v>641</v>
      </c>
      <c r="W101" s="2" t="s">
        <v>57</v>
      </c>
      <c r="X101" s="2">
        <v>169.21</v>
      </c>
      <c r="Y101" s="6" t="s">
        <v>23</v>
      </c>
    </row>
    <row r="102" spans="1:25" ht="99.75" customHeight="1">
      <c r="A102" s="2">
        <v>2</v>
      </c>
      <c r="B102" s="117" t="s">
        <v>208</v>
      </c>
      <c r="C102" s="2" t="s">
        <v>208</v>
      </c>
      <c r="D102" s="2" t="s">
        <v>271</v>
      </c>
      <c r="E102" s="2" t="s">
        <v>36</v>
      </c>
      <c r="F102" s="2" t="s">
        <v>36</v>
      </c>
      <c r="G102" s="118">
        <v>1975</v>
      </c>
      <c r="H102" s="71">
        <v>2931318.22</v>
      </c>
      <c r="I102" s="56" t="s">
        <v>540</v>
      </c>
      <c r="J102" s="223"/>
      <c r="K102" s="2" t="s">
        <v>99</v>
      </c>
      <c r="L102" s="33" t="s">
        <v>747</v>
      </c>
      <c r="M102" s="2" t="s">
        <v>748</v>
      </c>
      <c r="N102" s="2" t="s">
        <v>749</v>
      </c>
      <c r="O102" s="2">
        <v>2</v>
      </c>
      <c r="P102" s="2" t="s">
        <v>23</v>
      </c>
      <c r="Q102" s="33" t="s">
        <v>750</v>
      </c>
      <c r="R102" s="2" t="s">
        <v>56</v>
      </c>
      <c r="S102" s="2" t="s">
        <v>56</v>
      </c>
      <c r="T102" s="2" t="s">
        <v>56</v>
      </c>
      <c r="U102" s="2" t="s">
        <v>751</v>
      </c>
      <c r="V102" s="2" t="s">
        <v>641</v>
      </c>
      <c r="W102" s="2" t="s">
        <v>56</v>
      </c>
      <c r="X102" s="2">
        <v>163.5</v>
      </c>
      <c r="Y102" s="6" t="s">
        <v>23</v>
      </c>
    </row>
    <row r="103" spans="1:25" ht="45" customHeight="1">
      <c r="A103" s="2">
        <v>3</v>
      </c>
      <c r="B103" s="117" t="s">
        <v>208</v>
      </c>
      <c r="C103" s="2" t="s">
        <v>208</v>
      </c>
      <c r="D103" s="2" t="s">
        <v>271</v>
      </c>
      <c r="E103" s="2" t="s">
        <v>36</v>
      </c>
      <c r="F103" s="2" t="s">
        <v>36</v>
      </c>
      <c r="G103" s="118">
        <v>1967</v>
      </c>
      <c r="H103" s="71">
        <v>5662.91</v>
      </c>
      <c r="I103" s="56" t="s">
        <v>540</v>
      </c>
      <c r="J103" s="223"/>
      <c r="K103" s="2" t="s">
        <v>77</v>
      </c>
      <c r="L103" s="118" t="s">
        <v>546</v>
      </c>
      <c r="M103" s="2" t="s">
        <v>547</v>
      </c>
      <c r="N103" s="2" t="s">
        <v>49</v>
      </c>
      <c r="O103" s="2">
        <v>3</v>
      </c>
      <c r="P103" s="2" t="s">
        <v>23</v>
      </c>
      <c r="Q103" s="119" t="s">
        <v>641</v>
      </c>
      <c r="R103" s="2" t="s">
        <v>57</v>
      </c>
      <c r="S103" s="2" t="s">
        <v>57</v>
      </c>
      <c r="T103" s="2" t="s">
        <v>213</v>
      </c>
      <c r="U103" s="2" t="s">
        <v>211</v>
      </c>
      <c r="V103" s="2" t="s">
        <v>641</v>
      </c>
      <c r="W103" s="2" t="s">
        <v>57</v>
      </c>
      <c r="X103" s="2">
        <v>65.88</v>
      </c>
      <c r="Y103" s="6" t="s">
        <v>23</v>
      </c>
    </row>
    <row r="104" spans="1:25" ht="45" customHeight="1">
      <c r="A104" s="2">
        <v>4</v>
      </c>
      <c r="B104" s="117" t="s">
        <v>208</v>
      </c>
      <c r="C104" s="2" t="s">
        <v>208</v>
      </c>
      <c r="D104" s="2" t="s">
        <v>271</v>
      </c>
      <c r="E104" s="2" t="s">
        <v>36</v>
      </c>
      <c r="F104" s="2" t="s">
        <v>36</v>
      </c>
      <c r="G104" s="118">
        <v>1968</v>
      </c>
      <c r="H104" s="71">
        <v>4211.86</v>
      </c>
      <c r="I104" s="56" t="s">
        <v>540</v>
      </c>
      <c r="J104" s="223"/>
      <c r="K104" s="2" t="s">
        <v>81</v>
      </c>
      <c r="L104" s="118" t="s">
        <v>546</v>
      </c>
      <c r="M104" s="2" t="s">
        <v>547</v>
      </c>
      <c r="N104" s="2" t="s">
        <v>49</v>
      </c>
      <c r="O104" s="2">
        <v>4</v>
      </c>
      <c r="P104" s="2" t="s">
        <v>23</v>
      </c>
      <c r="Q104" s="119" t="s">
        <v>641</v>
      </c>
      <c r="R104" s="2" t="s">
        <v>57</v>
      </c>
      <c r="S104" s="2" t="s">
        <v>57</v>
      </c>
      <c r="T104" s="2" t="s">
        <v>57</v>
      </c>
      <c r="U104" s="2" t="s">
        <v>211</v>
      </c>
      <c r="V104" s="2" t="s">
        <v>641</v>
      </c>
      <c r="W104" s="2" t="s">
        <v>57</v>
      </c>
      <c r="X104" s="2">
        <v>28.67</v>
      </c>
      <c r="Y104" s="6" t="s">
        <v>23</v>
      </c>
    </row>
    <row r="105" spans="1:25" ht="45" customHeight="1">
      <c r="A105" s="2">
        <v>5</v>
      </c>
      <c r="B105" s="117" t="s">
        <v>208</v>
      </c>
      <c r="C105" s="2" t="s">
        <v>208</v>
      </c>
      <c r="D105" s="2" t="s">
        <v>271</v>
      </c>
      <c r="E105" s="2" t="s">
        <v>36</v>
      </c>
      <c r="F105" s="2" t="s">
        <v>36</v>
      </c>
      <c r="G105" s="118">
        <v>1974</v>
      </c>
      <c r="H105" s="71">
        <v>43721.17</v>
      </c>
      <c r="I105" s="56" t="s">
        <v>540</v>
      </c>
      <c r="J105" s="223"/>
      <c r="K105" s="2" t="s">
        <v>103</v>
      </c>
      <c r="L105" s="118" t="s">
        <v>546</v>
      </c>
      <c r="M105" s="2" t="s">
        <v>547</v>
      </c>
      <c r="N105" s="2" t="s">
        <v>75</v>
      </c>
      <c r="O105" s="2">
        <v>5</v>
      </c>
      <c r="P105" s="2" t="s">
        <v>23</v>
      </c>
      <c r="Q105" s="119" t="s">
        <v>641</v>
      </c>
      <c r="R105" s="2" t="s">
        <v>214</v>
      </c>
      <c r="S105" s="2" t="s">
        <v>57</v>
      </c>
      <c r="T105" s="2" t="s">
        <v>57</v>
      </c>
      <c r="U105" s="2" t="s">
        <v>211</v>
      </c>
      <c r="V105" s="2" t="s">
        <v>641</v>
      </c>
      <c r="W105" s="2" t="s">
        <v>57</v>
      </c>
      <c r="X105" s="2">
        <v>41.9</v>
      </c>
      <c r="Y105" s="6" t="s">
        <v>23</v>
      </c>
    </row>
    <row r="106" spans="1:25" ht="36.75" customHeight="1">
      <c r="A106" s="2">
        <v>6</v>
      </c>
      <c r="B106" s="117" t="s">
        <v>215</v>
      </c>
      <c r="C106" s="2" t="s">
        <v>342</v>
      </c>
      <c r="D106" s="2" t="s">
        <v>271</v>
      </c>
      <c r="E106" s="2" t="s">
        <v>36</v>
      </c>
      <c r="F106" s="2" t="s">
        <v>36</v>
      </c>
      <c r="G106" s="2">
        <v>2012</v>
      </c>
      <c r="H106" s="71">
        <v>64575</v>
      </c>
      <c r="I106" s="56" t="s">
        <v>540</v>
      </c>
      <c r="J106" s="224"/>
      <c r="K106" s="2" t="s">
        <v>79</v>
      </c>
      <c r="L106" s="118" t="s">
        <v>216</v>
      </c>
      <c r="M106" s="2" t="s">
        <v>217</v>
      </c>
      <c r="N106" s="2" t="s">
        <v>217</v>
      </c>
      <c r="O106" s="2">
        <v>6</v>
      </c>
      <c r="P106" s="2" t="s">
        <v>23</v>
      </c>
      <c r="Q106" s="119" t="s">
        <v>641</v>
      </c>
      <c r="R106" s="2" t="s">
        <v>56</v>
      </c>
      <c r="S106" s="2" t="s">
        <v>56</v>
      </c>
      <c r="T106" s="2" t="s">
        <v>641</v>
      </c>
      <c r="U106" s="2" t="s">
        <v>211</v>
      </c>
      <c r="V106" s="2" t="s">
        <v>641</v>
      </c>
      <c r="W106" s="2" t="s">
        <v>56</v>
      </c>
      <c r="X106" s="2">
        <v>7.2</v>
      </c>
      <c r="Y106" s="6" t="s">
        <v>23</v>
      </c>
    </row>
    <row r="107" spans="1:25" ht="26.25" customHeight="1">
      <c r="A107" s="2">
        <v>7</v>
      </c>
      <c r="B107" s="117" t="s">
        <v>218</v>
      </c>
      <c r="C107" s="2" t="s">
        <v>225</v>
      </c>
      <c r="D107" s="2" t="s">
        <v>641</v>
      </c>
      <c r="E107" s="2" t="s">
        <v>641</v>
      </c>
      <c r="F107" s="2" t="s">
        <v>641</v>
      </c>
      <c r="G107" s="2">
        <v>2007</v>
      </c>
      <c r="H107" s="71">
        <v>95846</v>
      </c>
      <c r="I107" s="56" t="s">
        <v>540</v>
      </c>
      <c r="J107" s="17"/>
      <c r="K107" s="2" t="s">
        <v>90</v>
      </c>
      <c r="L107" s="119"/>
      <c r="M107" s="119"/>
      <c r="N107" s="119"/>
      <c r="O107" s="2">
        <v>7</v>
      </c>
      <c r="P107" s="2" t="s">
        <v>23</v>
      </c>
      <c r="Q107" s="119" t="s">
        <v>641</v>
      </c>
      <c r="R107" s="119" t="s">
        <v>641</v>
      </c>
      <c r="S107" s="119" t="s">
        <v>641</v>
      </c>
      <c r="T107" s="119" t="s">
        <v>641</v>
      </c>
      <c r="U107" s="119" t="s">
        <v>641</v>
      </c>
      <c r="V107" s="119" t="s">
        <v>641</v>
      </c>
      <c r="W107" s="119" t="s">
        <v>641</v>
      </c>
      <c r="X107" s="118"/>
      <c r="Y107" s="119" t="s">
        <v>641</v>
      </c>
    </row>
    <row r="108" spans="1:25" ht="26.25" customHeight="1">
      <c r="A108" s="2">
        <v>8</v>
      </c>
      <c r="B108" s="117" t="s">
        <v>219</v>
      </c>
      <c r="C108" s="2" t="s">
        <v>225</v>
      </c>
      <c r="D108" s="2" t="s">
        <v>641</v>
      </c>
      <c r="E108" s="2" t="s">
        <v>641</v>
      </c>
      <c r="F108" s="2" t="s">
        <v>641</v>
      </c>
      <c r="G108" s="2">
        <v>1998</v>
      </c>
      <c r="H108" s="71">
        <v>116082.3</v>
      </c>
      <c r="I108" s="56" t="s">
        <v>540</v>
      </c>
      <c r="J108" s="17"/>
      <c r="K108" s="2" t="s">
        <v>220</v>
      </c>
      <c r="L108" s="119"/>
      <c r="M108" s="119"/>
      <c r="N108" s="119"/>
      <c r="O108" s="2">
        <v>8</v>
      </c>
      <c r="P108" s="2" t="s">
        <v>23</v>
      </c>
      <c r="Q108" s="119" t="s">
        <v>641</v>
      </c>
      <c r="R108" s="119" t="s">
        <v>641</v>
      </c>
      <c r="S108" s="119" t="s">
        <v>641</v>
      </c>
      <c r="T108" s="119" t="s">
        <v>641</v>
      </c>
      <c r="U108" s="119" t="s">
        <v>641</v>
      </c>
      <c r="V108" s="119" t="s">
        <v>641</v>
      </c>
      <c r="W108" s="119" t="s">
        <v>641</v>
      </c>
      <c r="X108" s="118"/>
      <c r="Y108" s="119" t="s">
        <v>641</v>
      </c>
    </row>
    <row r="109" spans="1:25" ht="26.25" customHeight="1">
      <c r="A109" s="2">
        <v>9</v>
      </c>
      <c r="B109" s="117" t="s">
        <v>221</v>
      </c>
      <c r="C109" s="2" t="s">
        <v>225</v>
      </c>
      <c r="D109" s="2" t="s">
        <v>641</v>
      </c>
      <c r="E109" s="2" t="s">
        <v>641</v>
      </c>
      <c r="F109" s="2" t="s">
        <v>641</v>
      </c>
      <c r="G109" s="2">
        <v>1998</v>
      </c>
      <c r="H109" s="71">
        <v>22594</v>
      </c>
      <c r="I109" s="56" t="s">
        <v>540</v>
      </c>
      <c r="J109" s="17"/>
      <c r="K109" s="2" t="s">
        <v>222</v>
      </c>
      <c r="L109" s="119"/>
      <c r="M109" s="119"/>
      <c r="N109" s="119"/>
      <c r="O109" s="2">
        <v>9</v>
      </c>
      <c r="P109" s="2" t="s">
        <v>23</v>
      </c>
      <c r="Q109" s="119" t="s">
        <v>641</v>
      </c>
      <c r="R109" s="119" t="s">
        <v>641</v>
      </c>
      <c r="S109" s="119" t="s">
        <v>641</v>
      </c>
      <c r="T109" s="119" t="s">
        <v>641</v>
      </c>
      <c r="U109" s="119" t="s">
        <v>641</v>
      </c>
      <c r="V109" s="119" t="s">
        <v>641</v>
      </c>
      <c r="W109" s="119" t="s">
        <v>641</v>
      </c>
      <c r="X109" s="118"/>
      <c r="Y109" s="119" t="s">
        <v>641</v>
      </c>
    </row>
    <row r="110" spans="1:25" ht="26.25" customHeight="1">
      <c r="A110" s="2">
        <v>10</v>
      </c>
      <c r="B110" s="117" t="s">
        <v>223</v>
      </c>
      <c r="C110" s="2" t="s">
        <v>225</v>
      </c>
      <c r="D110" s="2" t="s">
        <v>641</v>
      </c>
      <c r="E110" s="2" t="s">
        <v>641</v>
      </c>
      <c r="F110" s="2" t="s">
        <v>641</v>
      </c>
      <c r="G110" s="2">
        <v>1998</v>
      </c>
      <c r="H110" s="71">
        <v>79187</v>
      </c>
      <c r="I110" s="56" t="s">
        <v>540</v>
      </c>
      <c r="J110" s="17"/>
      <c r="K110" s="2" t="s">
        <v>224</v>
      </c>
      <c r="L110" s="119"/>
      <c r="M110" s="119"/>
      <c r="N110" s="119"/>
      <c r="O110" s="2">
        <v>10</v>
      </c>
      <c r="P110" s="2" t="s">
        <v>23</v>
      </c>
      <c r="Q110" s="119" t="s">
        <v>641</v>
      </c>
      <c r="R110" s="119" t="s">
        <v>641</v>
      </c>
      <c r="S110" s="119" t="s">
        <v>641</v>
      </c>
      <c r="T110" s="119" t="s">
        <v>641</v>
      </c>
      <c r="U110" s="119" t="s">
        <v>641</v>
      </c>
      <c r="V110" s="119" t="s">
        <v>641</v>
      </c>
      <c r="W110" s="119" t="s">
        <v>641</v>
      </c>
      <c r="X110" s="118"/>
      <c r="Y110" s="119" t="s">
        <v>641</v>
      </c>
    </row>
    <row r="111" spans="1:25" ht="26.25" customHeight="1">
      <c r="A111" s="2">
        <v>11</v>
      </c>
      <c r="B111" s="117" t="s">
        <v>225</v>
      </c>
      <c r="C111" s="2" t="s">
        <v>225</v>
      </c>
      <c r="D111" s="2" t="s">
        <v>641</v>
      </c>
      <c r="E111" s="2" t="s">
        <v>641</v>
      </c>
      <c r="F111" s="2" t="s">
        <v>641</v>
      </c>
      <c r="G111" s="2">
        <v>2008</v>
      </c>
      <c r="H111" s="71">
        <v>61705.83</v>
      </c>
      <c r="I111" s="56" t="s">
        <v>540</v>
      </c>
      <c r="J111" s="17"/>
      <c r="K111" s="2" t="s">
        <v>77</v>
      </c>
      <c r="L111" s="119"/>
      <c r="M111" s="119"/>
      <c r="N111" s="119"/>
      <c r="O111" s="2">
        <v>11</v>
      </c>
      <c r="P111" s="2" t="s">
        <v>23</v>
      </c>
      <c r="Q111" s="119" t="s">
        <v>641</v>
      </c>
      <c r="R111" s="119" t="s">
        <v>641</v>
      </c>
      <c r="S111" s="119" t="s">
        <v>641</v>
      </c>
      <c r="T111" s="119" t="s">
        <v>641</v>
      </c>
      <c r="U111" s="119" t="s">
        <v>641</v>
      </c>
      <c r="V111" s="119" t="s">
        <v>641</v>
      </c>
      <c r="W111" s="119" t="s">
        <v>641</v>
      </c>
      <c r="X111" s="118"/>
      <c r="Y111" s="119" t="s">
        <v>641</v>
      </c>
    </row>
    <row r="112" spans="1:25" ht="26.25" customHeight="1">
      <c r="A112" s="2">
        <v>12</v>
      </c>
      <c r="B112" s="117" t="s">
        <v>219</v>
      </c>
      <c r="C112" s="2" t="s">
        <v>225</v>
      </c>
      <c r="D112" s="2" t="s">
        <v>641</v>
      </c>
      <c r="E112" s="2" t="s">
        <v>641</v>
      </c>
      <c r="F112" s="2" t="s">
        <v>641</v>
      </c>
      <c r="G112" s="2">
        <v>2006</v>
      </c>
      <c r="H112" s="71">
        <v>58010</v>
      </c>
      <c r="I112" s="56" t="s">
        <v>540</v>
      </c>
      <c r="J112" s="17"/>
      <c r="K112" s="2" t="s">
        <v>104</v>
      </c>
      <c r="L112" s="119"/>
      <c r="M112" s="119"/>
      <c r="N112" s="119"/>
      <c r="O112" s="2">
        <v>12</v>
      </c>
      <c r="P112" s="2" t="s">
        <v>23</v>
      </c>
      <c r="Q112" s="119" t="s">
        <v>641</v>
      </c>
      <c r="R112" s="119" t="s">
        <v>641</v>
      </c>
      <c r="S112" s="119" t="s">
        <v>641</v>
      </c>
      <c r="T112" s="119" t="s">
        <v>641</v>
      </c>
      <c r="U112" s="119" t="s">
        <v>641</v>
      </c>
      <c r="V112" s="119" t="s">
        <v>641</v>
      </c>
      <c r="W112" s="119" t="s">
        <v>641</v>
      </c>
      <c r="X112" s="118"/>
      <c r="Y112" s="119" t="s">
        <v>641</v>
      </c>
    </row>
    <row r="113" spans="1:25" ht="26.25" customHeight="1">
      <c r="A113" s="2">
        <v>13</v>
      </c>
      <c r="B113" s="117" t="s">
        <v>226</v>
      </c>
      <c r="C113" s="2" t="s">
        <v>225</v>
      </c>
      <c r="D113" s="2" t="s">
        <v>641</v>
      </c>
      <c r="E113" s="2" t="s">
        <v>641</v>
      </c>
      <c r="F113" s="2" t="s">
        <v>641</v>
      </c>
      <c r="G113" s="2">
        <v>2006</v>
      </c>
      <c r="H113" s="71">
        <v>48594</v>
      </c>
      <c r="I113" s="56" t="s">
        <v>540</v>
      </c>
      <c r="J113" s="17"/>
      <c r="K113" s="2" t="s">
        <v>102</v>
      </c>
      <c r="L113" s="119"/>
      <c r="M113" s="119"/>
      <c r="N113" s="119"/>
      <c r="O113" s="2">
        <v>13</v>
      </c>
      <c r="P113" s="2" t="s">
        <v>23</v>
      </c>
      <c r="Q113" s="119" t="s">
        <v>641</v>
      </c>
      <c r="R113" s="119" t="s">
        <v>641</v>
      </c>
      <c r="S113" s="119" t="s">
        <v>641</v>
      </c>
      <c r="T113" s="119" t="s">
        <v>641</v>
      </c>
      <c r="U113" s="119" t="s">
        <v>641</v>
      </c>
      <c r="V113" s="119" t="s">
        <v>641</v>
      </c>
      <c r="W113" s="119" t="s">
        <v>641</v>
      </c>
      <c r="X113" s="118"/>
      <c r="Y113" s="119" t="s">
        <v>641</v>
      </c>
    </row>
    <row r="114" spans="1:25" ht="26.25" customHeight="1">
      <c r="A114" s="2">
        <v>14</v>
      </c>
      <c r="B114" s="117" t="s">
        <v>227</v>
      </c>
      <c r="C114" s="2" t="s">
        <v>225</v>
      </c>
      <c r="D114" s="2" t="s">
        <v>641</v>
      </c>
      <c r="E114" s="2" t="s">
        <v>641</v>
      </c>
      <c r="F114" s="2" t="s">
        <v>641</v>
      </c>
      <c r="G114" s="2">
        <v>2007</v>
      </c>
      <c r="H114" s="71">
        <v>59219.88</v>
      </c>
      <c r="I114" s="56" t="s">
        <v>540</v>
      </c>
      <c r="J114" s="17"/>
      <c r="K114" s="2" t="s">
        <v>109</v>
      </c>
      <c r="L114" s="119"/>
      <c r="M114" s="119"/>
      <c r="N114" s="119"/>
      <c r="O114" s="2">
        <v>14</v>
      </c>
      <c r="P114" s="2" t="s">
        <v>23</v>
      </c>
      <c r="Q114" s="119" t="s">
        <v>641</v>
      </c>
      <c r="R114" s="119" t="s">
        <v>641</v>
      </c>
      <c r="S114" s="119" t="s">
        <v>641</v>
      </c>
      <c r="T114" s="119" t="s">
        <v>641</v>
      </c>
      <c r="U114" s="119" t="s">
        <v>641</v>
      </c>
      <c r="V114" s="119" t="s">
        <v>641</v>
      </c>
      <c r="W114" s="119" t="s">
        <v>641</v>
      </c>
      <c r="X114" s="118"/>
      <c r="Y114" s="119" t="s">
        <v>641</v>
      </c>
    </row>
    <row r="115" spans="1:25" ht="26.25" customHeight="1">
      <c r="A115" s="2">
        <v>15</v>
      </c>
      <c r="B115" s="117" t="s">
        <v>228</v>
      </c>
      <c r="C115" s="2" t="s">
        <v>225</v>
      </c>
      <c r="D115" s="2" t="s">
        <v>641</v>
      </c>
      <c r="E115" s="2" t="s">
        <v>641</v>
      </c>
      <c r="F115" s="2" t="s">
        <v>641</v>
      </c>
      <c r="G115" s="2">
        <v>2007</v>
      </c>
      <c r="H115" s="71">
        <v>51901.26</v>
      </c>
      <c r="I115" s="56" t="s">
        <v>540</v>
      </c>
      <c r="J115" s="17"/>
      <c r="K115" s="2" t="s">
        <v>109</v>
      </c>
      <c r="L115" s="119"/>
      <c r="M115" s="119"/>
      <c r="N115" s="119"/>
      <c r="O115" s="2">
        <v>15</v>
      </c>
      <c r="P115" s="2" t="s">
        <v>23</v>
      </c>
      <c r="Q115" s="119" t="s">
        <v>641</v>
      </c>
      <c r="R115" s="119" t="s">
        <v>641</v>
      </c>
      <c r="S115" s="119" t="s">
        <v>641</v>
      </c>
      <c r="T115" s="119" t="s">
        <v>641</v>
      </c>
      <c r="U115" s="119" t="s">
        <v>641</v>
      </c>
      <c r="V115" s="119" t="s">
        <v>641</v>
      </c>
      <c r="W115" s="119" t="s">
        <v>641</v>
      </c>
      <c r="X115" s="118"/>
      <c r="Y115" s="119" t="s">
        <v>641</v>
      </c>
    </row>
    <row r="116" spans="1:25" ht="26.25" customHeight="1">
      <c r="A116" s="2">
        <v>16</v>
      </c>
      <c r="B116" s="117" t="s">
        <v>229</v>
      </c>
      <c r="C116" s="2" t="s">
        <v>225</v>
      </c>
      <c r="D116" s="2" t="s">
        <v>641</v>
      </c>
      <c r="E116" s="2" t="s">
        <v>641</v>
      </c>
      <c r="F116" s="2" t="s">
        <v>641</v>
      </c>
      <c r="G116" s="2">
        <v>2007</v>
      </c>
      <c r="H116" s="71">
        <v>52165.74</v>
      </c>
      <c r="I116" s="56" t="s">
        <v>540</v>
      </c>
      <c r="J116" s="17"/>
      <c r="K116" s="2" t="s">
        <v>81</v>
      </c>
      <c r="L116" s="119"/>
      <c r="M116" s="119"/>
      <c r="N116" s="119"/>
      <c r="O116" s="2">
        <v>16</v>
      </c>
      <c r="P116" s="2" t="s">
        <v>23</v>
      </c>
      <c r="Q116" s="119" t="s">
        <v>641</v>
      </c>
      <c r="R116" s="119" t="s">
        <v>641</v>
      </c>
      <c r="S116" s="119" t="s">
        <v>641</v>
      </c>
      <c r="T116" s="119" t="s">
        <v>641</v>
      </c>
      <c r="U116" s="119" t="s">
        <v>641</v>
      </c>
      <c r="V116" s="119" t="s">
        <v>641</v>
      </c>
      <c r="W116" s="119" t="s">
        <v>641</v>
      </c>
      <c r="X116" s="118"/>
      <c r="Y116" s="119" t="s">
        <v>641</v>
      </c>
    </row>
    <row r="117" spans="1:25" ht="26.25" customHeight="1">
      <c r="A117" s="2">
        <v>17</v>
      </c>
      <c r="B117" s="117" t="s">
        <v>230</v>
      </c>
      <c r="C117" s="2" t="s">
        <v>225</v>
      </c>
      <c r="D117" s="2" t="s">
        <v>641</v>
      </c>
      <c r="E117" s="2" t="s">
        <v>641</v>
      </c>
      <c r="F117" s="2" t="s">
        <v>641</v>
      </c>
      <c r="G117" s="2">
        <v>2007</v>
      </c>
      <c r="H117" s="71">
        <v>78925.25</v>
      </c>
      <c r="I117" s="56" t="s">
        <v>540</v>
      </c>
      <c r="J117" s="17"/>
      <c r="K117" s="2" t="s">
        <v>81</v>
      </c>
      <c r="L117" s="119"/>
      <c r="M117" s="119"/>
      <c r="N117" s="119"/>
      <c r="O117" s="2">
        <v>17</v>
      </c>
      <c r="P117" s="2" t="s">
        <v>23</v>
      </c>
      <c r="Q117" s="119" t="s">
        <v>641</v>
      </c>
      <c r="R117" s="119" t="s">
        <v>641</v>
      </c>
      <c r="S117" s="119" t="s">
        <v>641</v>
      </c>
      <c r="T117" s="119" t="s">
        <v>641</v>
      </c>
      <c r="U117" s="119" t="s">
        <v>641</v>
      </c>
      <c r="V117" s="119" t="s">
        <v>641</v>
      </c>
      <c r="W117" s="119" t="s">
        <v>641</v>
      </c>
      <c r="X117" s="118"/>
      <c r="Y117" s="119" t="s">
        <v>641</v>
      </c>
    </row>
    <row r="118" spans="1:25" ht="26.25" customHeight="1">
      <c r="A118" s="2">
        <v>18</v>
      </c>
      <c r="B118" s="117" t="s">
        <v>231</v>
      </c>
      <c r="C118" s="2" t="s">
        <v>225</v>
      </c>
      <c r="D118" s="2" t="s">
        <v>641</v>
      </c>
      <c r="E118" s="2" t="s">
        <v>641</v>
      </c>
      <c r="F118" s="2" t="s">
        <v>641</v>
      </c>
      <c r="G118" s="2">
        <v>2006</v>
      </c>
      <c r="H118" s="71">
        <v>41733.75</v>
      </c>
      <c r="I118" s="56" t="s">
        <v>540</v>
      </c>
      <c r="J118" s="17"/>
      <c r="K118" s="2" t="s">
        <v>76</v>
      </c>
      <c r="L118" s="119"/>
      <c r="M118" s="119"/>
      <c r="N118" s="119"/>
      <c r="O118" s="2">
        <v>18</v>
      </c>
      <c r="P118" s="2" t="s">
        <v>23</v>
      </c>
      <c r="Q118" s="119" t="s">
        <v>641</v>
      </c>
      <c r="R118" s="119" t="s">
        <v>641</v>
      </c>
      <c r="S118" s="119" t="s">
        <v>641</v>
      </c>
      <c r="T118" s="119" t="s">
        <v>641</v>
      </c>
      <c r="U118" s="119" t="s">
        <v>641</v>
      </c>
      <c r="V118" s="119" t="s">
        <v>641</v>
      </c>
      <c r="W118" s="119" t="s">
        <v>641</v>
      </c>
      <c r="X118" s="118"/>
      <c r="Y118" s="119" t="s">
        <v>641</v>
      </c>
    </row>
    <row r="119" spans="1:25" ht="26.25" customHeight="1">
      <c r="A119" s="2">
        <v>19</v>
      </c>
      <c r="B119" s="117" t="s">
        <v>232</v>
      </c>
      <c r="C119" s="2" t="s">
        <v>225</v>
      </c>
      <c r="D119" s="2" t="s">
        <v>641</v>
      </c>
      <c r="E119" s="2" t="s">
        <v>641</v>
      </c>
      <c r="F119" s="2" t="s">
        <v>641</v>
      </c>
      <c r="G119" s="2">
        <v>2006</v>
      </c>
      <c r="H119" s="71">
        <v>53500</v>
      </c>
      <c r="I119" s="56" t="s">
        <v>540</v>
      </c>
      <c r="J119" s="17"/>
      <c r="K119" s="2" t="s">
        <v>86</v>
      </c>
      <c r="L119" s="119"/>
      <c r="M119" s="119"/>
      <c r="N119" s="119"/>
      <c r="O119" s="2">
        <v>19</v>
      </c>
      <c r="P119" s="2" t="s">
        <v>23</v>
      </c>
      <c r="Q119" s="119" t="s">
        <v>641</v>
      </c>
      <c r="R119" s="119" t="s">
        <v>641</v>
      </c>
      <c r="S119" s="119" t="s">
        <v>641</v>
      </c>
      <c r="T119" s="119" t="s">
        <v>641</v>
      </c>
      <c r="U119" s="119" t="s">
        <v>641</v>
      </c>
      <c r="V119" s="119" t="s">
        <v>641</v>
      </c>
      <c r="W119" s="119" t="s">
        <v>641</v>
      </c>
      <c r="X119" s="118"/>
      <c r="Y119" s="119" t="s">
        <v>641</v>
      </c>
    </row>
    <row r="120" spans="1:25" ht="26.25" customHeight="1">
      <c r="A120" s="2">
        <v>20</v>
      </c>
      <c r="B120" s="117" t="s">
        <v>233</v>
      </c>
      <c r="C120" s="2" t="s">
        <v>225</v>
      </c>
      <c r="D120" s="2" t="s">
        <v>641</v>
      </c>
      <c r="E120" s="2" t="s">
        <v>641</v>
      </c>
      <c r="F120" s="2" t="s">
        <v>641</v>
      </c>
      <c r="G120" s="2">
        <v>2006</v>
      </c>
      <c r="H120" s="71">
        <v>77539.25</v>
      </c>
      <c r="I120" s="56" t="s">
        <v>540</v>
      </c>
      <c r="J120" s="17"/>
      <c r="K120" s="2" t="s">
        <v>234</v>
      </c>
      <c r="L120" s="119"/>
      <c r="M120" s="119"/>
      <c r="N120" s="119"/>
      <c r="O120" s="2">
        <v>20</v>
      </c>
      <c r="P120" s="2" t="s">
        <v>23</v>
      </c>
      <c r="Q120" s="119" t="s">
        <v>641</v>
      </c>
      <c r="R120" s="119" t="s">
        <v>641</v>
      </c>
      <c r="S120" s="119" t="s">
        <v>641</v>
      </c>
      <c r="T120" s="119" t="s">
        <v>641</v>
      </c>
      <c r="U120" s="119" t="s">
        <v>641</v>
      </c>
      <c r="V120" s="119" t="s">
        <v>641</v>
      </c>
      <c r="W120" s="119" t="s">
        <v>641</v>
      </c>
      <c r="X120" s="118"/>
      <c r="Y120" s="119" t="s">
        <v>641</v>
      </c>
    </row>
    <row r="121" spans="1:25" ht="26.25" customHeight="1">
      <c r="A121" s="2">
        <v>21</v>
      </c>
      <c r="B121" s="117" t="s">
        <v>225</v>
      </c>
      <c r="C121" s="2" t="s">
        <v>225</v>
      </c>
      <c r="D121" s="2" t="s">
        <v>641</v>
      </c>
      <c r="E121" s="2" t="s">
        <v>641</v>
      </c>
      <c r="F121" s="2" t="s">
        <v>641</v>
      </c>
      <c r="G121" s="2">
        <v>2006</v>
      </c>
      <c r="H121" s="71">
        <v>5763.3</v>
      </c>
      <c r="I121" s="56" t="s">
        <v>540</v>
      </c>
      <c r="J121" s="17"/>
      <c r="K121" s="2" t="s">
        <v>235</v>
      </c>
      <c r="L121" s="119"/>
      <c r="M121" s="119"/>
      <c r="N121" s="119"/>
      <c r="O121" s="2">
        <v>21</v>
      </c>
      <c r="P121" s="2" t="s">
        <v>23</v>
      </c>
      <c r="Q121" s="119" t="s">
        <v>641</v>
      </c>
      <c r="R121" s="119" t="s">
        <v>641</v>
      </c>
      <c r="S121" s="119" t="s">
        <v>641</v>
      </c>
      <c r="T121" s="119" t="s">
        <v>641</v>
      </c>
      <c r="U121" s="119" t="s">
        <v>641</v>
      </c>
      <c r="V121" s="119" t="s">
        <v>641</v>
      </c>
      <c r="W121" s="119" t="s">
        <v>641</v>
      </c>
      <c r="X121" s="118"/>
      <c r="Y121" s="119" t="s">
        <v>641</v>
      </c>
    </row>
    <row r="122" spans="1:25" ht="26.25" customHeight="1">
      <c r="A122" s="2">
        <v>22</v>
      </c>
      <c r="B122" s="117" t="s">
        <v>236</v>
      </c>
      <c r="C122" s="2" t="s">
        <v>225</v>
      </c>
      <c r="D122" s="2" t="s">
        <v>641</v>
      </c>
      <c r="E122" s="2" t="s">
        <v>641</v>
      </c>
      <c r="F122" s="2" t="s">
        <v>641</v>
      </c>
      <c r="G122" s="2">
        <v>1997</v>
      </c>
      <c r="H122" s="71">
        <v>98199.7</v>
      </c>
      <c r="I122" s="56" t="s">
        <v>540</v>
      </c>
      <c r="J122" s="17"/>
      <c r="K122" s="2" t="s">
        <v>83</v>
      </c>
      <c r="L122" s="119"/>
      <c r="M122" s="119"/>
      <c r="N122" s="119"/>
      <c r="O122" s="2">
        <v>22</v>
      </c>
      <c r="P122" s="2" t="s">
        <v>23</v>
      </c>
      <c r="Q122" s="119" t="s">
        <v>641</v>
      </c>
      <c r="R122" s="119" t="s">
        <v>641</v>
      </c>
      <c r="S122" s="119" t="s">
        <v>641</v>
      </c>
      <c r="T122" s="119" t="s">
        <v>641</v>
      </c>
      <c r="U122" s="119" t="s">
        <v>641</v>
      </c>
      <c r="V122" s="119" t="s">
        <v>641</v>
      </c>
      <c r="W122" s="119" t="s">
        <v>641</v>
      </c>
      <c r="X122" s="118"/>
      <c r="Y122" s="119" t="s">
        <v>641</v>
      </c>
    </row>
    <row r="123" spans="1:25" ht="26.25" customHeight="1">
      <c r="A123" s="2">
        <v>23</v>
      </c>
      <c r="B123" s="117" t="s">
        <v>225</v>
      </c>
      <c r="C123" s="2" t="s">
        <v>225</v>
      </c>
      <c r="D123" s="2" t="s">
        <v>641</v>
      </c>
      <c r="E123" s="2" t="s">
        <v>641</v>
      </c>
      <c r="F123" s="2" t="s">
        <v>641</v>
      </c>
      <c r="G123" s="2">
        <v>1997</v>
      </c>
      <c r="H123" s="71">
        <v>219314.89</v>
      </c>
      <c r="I123" s="56" t="s">
        <v>540</v>
      </c>
      <c r="J123" s="17"/>
      <c r="K123" s="2" t="s">
        <v>90</v>
      </c>
      <c r="L123" s="119"/>
      <c r="M123" s="119"/>
      <c r="N123" s="119"/>
      <c r="O123" s="2">
        <v>23</v>
      </c>
      <c r="P123" s="2" t="s">
        <v>23</v>
      </c>
      <c r="Q123" s="119" t="s">
        <v>641</v>
      </c>
      <c r="R123" s="119" t="s">
        <v>641</v>
      </c>
      <c r="S123" s="119" t="s">
        <v>641</v>
      </c>
      <c r="T123" s="119" t="s">
        <v>641</v>
      </c>
      <c r="U123" s="119" t="s">
        <v>641</v>
      </c>
      <c r="V123" s="119" t="s">
        <v>641</v>
      </c>
      <c r="W123" s="119" t="s">
        <v>641</v>
      </c>
      <c r="X123" s="118"/>
      <c r="Y123" s="119" t="s">
        <v>641</v>
      </c>
    </row>
    <row r="124" spans="1:25" ht="26.25" customHeight="1">
      <c r="A124" s="2">
        <v>24</v>
      </c>
      <c r="B124" s="117" t="s">
        <v>237</v>
      </c>
      <c r="C124" s="2" t="s">
        <v>225</v>
      </c>
      <c r="D124" s="2" t="s">
        <v>641</v>
      </c>
      <c r="E124" s="2" t="s">
        <v>641</v>
      </c>
      <c r="F124" s="2" t="s">
        <v>641</v>
      </c>
      <c r="G124" s="2">
        <v>2008</v>
      </c>
      <c r="H124" s="71">
        <v>11956</v>
      </c>
      <c r="I124" s="56" t="s">
        <v>540</v>
      </c>
      <c r="J124" s="17"/>
      <c r="K124" s="2" t="s">
        <v>238</v>
      </c>
      <c r="L124" s="119"/>
      <c r="M124" s="119"/>
      <c r="N124" s="119"/>
      <c r="O124" s="2">
        <v>24</v>
      </c>
      <c r="P124" s="2" t="s">
        <v>23</v>
      </c>
      <c r="Q124" s="119" t="s">
        <v>641</v>
      </c>
      <c r="R124" s="119" t="s">
        <v>641</v>
      </c>
      <c r="S124" s="119" t="s">
        <v>641</v>
      </c>
      <c r="T124" s="119" t="s">
        <v>641</v>
      </c>
      <c r="U124" s="119" t="s">
        <v>641</v>
      </c>
      <c r="V124" s="119" t="s">
        <v>641</v>
      </c>
      <c r="W124" s="119" t="s">
        <v>641</v>
      </c>
      <c r="X124" s="118"/>
      <c r="Y124" s="119" t="s">
        <v>641</v>
      </c>
    </row>
    <row r="125" spans="1:25" ht="26.25" customHeight="1">
      <c r="A125" s="2">
        <v>25</v>
      </c>
      <c r="B125" s="117" t="s">
        <v>225</v>
      </c>
      <c r="C125" s="2" t="s">
        <v>225</v>
      </c>
      <c r="D125" s="2" t="s">
        <v>641</v>
      </c>
      <c r="E125" s="2" t="s">
        <v>641</v>
      </c>
      <c r="F125" s="2" t="s">
        <v>641</v>
      </c>
      <c r="G125" s="2">
        <v>2010</v>
      </c>
      <c r="H125" s="71">
        <v>28845.26</v>
      </c>
      <c r="I125" s="56" t="s">
        <v>540</v>
      </c>
      <c r="J125" s="17"/>
      <c r="K125" s="2" t="s">
        <v>239</v>
      </c>
      <c r="L125" s="119"/>
      <c r="M125" s="119"/>
      <c r="N125" s="119"/>
      <c r="O125" s="2">
        <v>25</v>
      </c>
      <c r="P125" s="2" t="s">
        <v>23</v>
      </c>
      <c r="Q125" s="119" t="s">
        <v>641</v>
      </c>
      <c r="R125" s="119" t="s">
        <v>641</v>
      </c>
      <c r="S125" s="119" t="s">
        <v>641</v>
      </c>
      <c r="T125" s="119" t="s">
        <v>641</v>
      </c>
      <c r="U125" s="119" t="s">
        <v>641</v>
      </c>
      <c r="V125" s="119" t="s">
        <v>641</v>
      </c>
      <c r="W125" s="119" t="s">
        <v>641</v>
      </c>
      <c r="X125" s="118"/>
      <c r="Y125" s="119" t="s">
        <v>641</v>
      </c>
    </row>
    <row r="126" spans="1:25" ht="26.25" customHeight="1">
      <c r="A126" s="2">
        <v>26</v>
      </c>
      <c r="B126" s="117" t="s">
        <v>225</v>
      </c>
      <c r="C126" s="2" t="s">
        <v>225</v>
      </c>
      <c r="D126" s="2" t="s">
        <v>641</v>
      </c>
      <c r="E126" s="2" t="s">
        <v>641</v>
      </c>
      <c r="F126" s="2" t="s">
        <v>641</v>
      </c>
      <c r="G126" s="2">
        <v>2008</v>
      </c>
      <c r="H126" s="71">
        <v>149064.58</v>
      </c>
      <c r="I126" s="56" t="s">
        <v>540</v>
      </c>
      <c r="J126" s="17"/>
      <c r="K126" s="2" t="s">
        <v>106</v>
      </c>
      <c r="L126" s="119"/>
      <c r="M126" s="119"/>
      <c r="N126" s="119"/>
      <c r="O126" s="2">
        <v>26</v>
      </c>
      <c r="P126" s="2" t="s">
        <v>23</v>
      </c>
      <c r="Q126" s="119" t="s">
        <v>641</v>
      </c>
      <c r="R126" s="119" t="s">
        <v>641</v>
      </c>
      <c r="S126" s="119" t="s">
        <v>641</v>
      </c>
      <c r="T126" s="119" t="s">
        <v>641</v>
      </c>
      <c r="U126" s="119" t="s">
        <v>641</v>
      </c>
      <c r="V126" s="119" t="s">
        <v>641</v>
      </c>
      <c r="W126" s="119" t="s">
        <v>641</v>
      </c>
      <c r="X126" s="118"/>
      <c r="Y126" s="119" t="s">
        <v>641</v>
      </c>
    </row>
    <row r="127" spans="1:25" ht="26.25" customHeight="1">
      <c r="A127" s="2">
        <v>27</v>
      </c>
      <c r="B127" s="117" t="s">
        <v>225</v>
      </c>
      <c r="C127" s="2" t="s">
        <v>225</v>
      </c>
      <c r="D127" s="2" t="s">
        <v>641</v>
      </c>
      <c r="E127" s="2" t="s">
        <v>641</v>
      </c>
      <c r="F127" s="2" t="s">
        <v>641</v>
      </c>
      <c r="G127" s="2">
        <v>2008</v>
      </c>
      <c r="H127" s="71">
        <v>123055.22</v>
      </c>
      <c r="I127" s="56" t="s">
        <v>540</v>
      </c>
      <c r="J127" s="17"/>
      <c r="K127" s="2" t="s">
        <v>240</v>
      </c>
      <c r="L127" s="119"/>
      <c r="M127" s="119"/>
      <c r="N127" s="119"/>
      <c r="O127" s="2">
        <v>27</v>
      </c>
      <c r="P127" s="2" t="s">
        <v>23</v>
      </c>
      <c r="Q127" s="119" t="s">
        <v>641</v>
      </c>
      <c r="R127" s="119" t="s">
        <v>641</v>
      </c>
      <c r="S127" s="119" t="s">
        <v>641</v>
      </c>
      <c r="T127" s="119" t="s">
        <v>641</v>
      </c>
      <c r="U127" s="119" t="s">
        <v>641</v>
      </c>
      <c r="V127" s="119" t="s">
        <v>641</v>
      </c>
      <c r="W127" s="119" t="s">
        <v>641</v>
      </c>
      <c r="X127" s="118"/>
      <c r="Y127" s="119" t="s">
        <v>641</v>
      </c>
    </row>
    <row r="128" spans="1:25" ht="26.25" customHeight="1">
      <c r="A128" s="2">
        <v>28</v>
      </c>
      <c r="B128" s="117" t="s">
        <v>225</v>
      </c>
      <c r="C128" s="2" t="s">
        <v>225</v>
      </c>
      <c r="D128" s="2" t="s">
        <v>641</v>
      </c>
      <c r="E128" s="2" t="s">
        <v>641</v>
      </c>
      <c r="F128" s="2" t="s">
        <v>641</v>
      </c>
      <c r="G128" s="2">
        <v>2008</v>
      </c>
      <c r="H128" s="71">
        <v>128967.87</v>
      </c>
      <c r="I128" s="56" t="s">
        <v>540</v>
      </c>
      <c r="J128" s="17"/>
      <c r="K128" s="2" t="s">
        <v>241</v>
      </c>
      <c r="L128" s="119"/>
      <c r="M128" s="119"/>
      <c r="N128" s="119"/>
      <c r="O128" s="2">
        <v>28</v>
      </c>
      <c r="P128" s="2" t="s">
        <v>23</v>
      </c>
      <c r="Q128" s="119" t="s">
        <v>641</v>
      </c>
      <c r="R128" s="119" t="s">
        <v>641</v>
      </c>
      <c r="S128" s="119" t="s">
        <v>641</v>
      </c>
      <c r="T128" s="119" t="s">
        <v>641</v>
      </c>
      <c r="U128" s="119" t="s">
        <v>641</v>
      </c>
      <c r="V128" s="119" t="s">
        <v>641</v>
      </c>
      <c r="W128" s="119" t="s">
        <v>641</v>
      </c>
      <c r="X128" s="118"/>
      <c r="Y128" s="119" t="s">
        <v>641</v>
      </c>
    </row>
    <row r="129" spans="1:25" ht="26.25" customHeight="1">
      <c r="A129" s="2">
        <v>29</v>
      </c>
      <c r="B129" s="117" t="s">
        <v>225</v>
      </c>
      <c r="C129" s="2" t="s">
        <v>225</v>
      </c>
      <c r="D129" s="2" t="s">
        <v>641</v>
      </c>
      <c r="E129" s="2" t="s">
        <v>641</v>
      </c>
      <c r="F129" s="2" t="s">
        <v>641</v>
      </c>
      <c r="G129" s="2">
        <v>2008</v>
      </c>
      <c r="H129" s="71">
        <v>157936.52</v>
      </c>
      <c r="I129" s="56" t="s">
        <v>540</v>
      </c>
      <c r="J129" s="17"/>
      <c r="K129" s="2" t="s">
        <v>103</v>
      </c>
      <c r="L129" s="119"/>
      <c r="M129" s="119"/>
      <c r="N129" s="119"/>
      <c r="O129" s="2">
        <v>29</v>
      </c>
      <c r="P129" s="2" t="s">
        <v>23</v>
      </c>
      <c r="Q129" s="119" t="s">
        <v>641</v>
      </c>
      <c r="R129" s="119" t="s">
        <v>641</v>
      </c>
      <c r="S129" s="119" t="s">
        <v>641</v>
      </c>
      <c r="T129" s="119" t="s">
        <v>641</v>
      </c>
      <c r="U129" s="119" t="s">
        <v>641</v>
      </c>
      <c r="V129" s="119" t="s">
        <v>641</v>
      </c>
      <c r="W129" s="119" t="s">
        <v>641</v>
      </c>
      <c r="X129" s="118"/>
      <c r="Y129" s="119" t="s">
        <v>641</v>
      </c>
    </row>
    <row r="130" spans="1:25" ht="26.25" customHeight="1">
      <c r="A130" s="2">
        <v>30</v>
      </c>
      <c r="B130" s="117" t="s">
        <v>457</v>
      </c>
      <c r="C130" s="2" t="s">
        <v>456</v>
      </c>
      <c r="D130" s="2" t="s">
        <v>271</v>
      </c>
      <c r="E130" s="2" t="s">
        <v>36</v>
      </c>
      <c r="F130" s="2" t="s">
        <v>36</v>
      </c>
      <c r="G130" s="2">
        <v>2016</v>
      </c>
      <c r="H130" s="71">
        <v>24347.85</v>
      </c>
      <c r="I130" s="56" t="s">
        <v>540</v>
      </c>
      <c r="J130" s="225" t="s">
        <v>341</v>
      </c>
      <c r="K130" s="2" t="s">
        <v>448</v>
      </c>
      <c r="L130" s="119" t="s">
        <v>460</v>
      </c>
      <c r="M130" s="119" t="s">
        <v>460</v>
      </c>
      <c r="N130" s="119" t="s">
        <v>460</v>
      </c>
      <c r="O130" s="2">
        <v>30</v>
      </c>
      <c r="P130" s="2" t="s">
        <v>23</v>
      </c>
      <c r="Q130" s="119" t="s">
        <v>641</v>
      </c>
      <c r="R130" s="119" t="s">
        <v>465</v>
      </c>
      <c r="S130" s="119" t="s">
        <v>462</v>
      </c>
      <c r="T130" s="119" t="s">
        <v>641</v>
      </c>
      <c r="U130" s="119" t="s">
        <v>462</v>
      </c>
      <c r="V130" s="119" t="s">
        <v>323</v>
      </c>
      <c r="W130" s="119" t="s">
        <v>641</v>
      </c>
      <c r="X130" s="119">
        <v>16.5</v>
      </c>
      <c r="Y130" s="119" t="s">
        <v>323</v>
      </c>
    </row>
    <row r="131" spans="1:25" ht="26.25" customHeight="1">
      <c r="A131" s="2">
        <v>31</v>
      </c>
      <c r="B131" s="117" t="s">
        <v>457</v>
      </c>
      <c r="C131" s="2" t="s">
        <v>456</v>
      </c>
      <c r="D131" s="2" t="s">
        <v>271</v>
      </c>
      <c r="E131" s="2" t="s">
        <v>36</v>
      </c>
      <c r="F131" s="2" t="s">
        <v>36</v>
      </c>
      <c r="G131" s="2">
        <v>2017</v>
      </c>
      <c r="H131" s="71">
        <v>38130</v>
      </c>
      <c r="I131" s="56" t="s">
        <v>540</v>
      </c>
      <c r="J131" s="226"/>
      <c r="K131" s="2" t="s">
        <v>458</v>
      </c>
      <c r="L131" s="119" t="s">
        <v>460</v>
      </c>
      <c r="M131" s="119" t="s">
        <v>460</v>
      </c>
      <c r="N131" s="119" t="s">
        <v>460</v>
      </c>
      <c r="O131" s="2">
        <v>31</v>
      </c>
      <c r="P131" s="2" t="s">
        <v>23</v>
      </c>
      <c r="Q131" s="119" t="s">
        <v>641</v>
      </c>
      <c r="R131" s="119" t="s">
        <v>465</v>
      </c>
      <c r="S131" s="119" t="s">
        <v>462</v>
      </c>
      <c r="T131" s="118" t="s">
        <v>463</v>
      </c>
      <c r="U131" s="119" t="s">
        <v>462</v>
      </c>
      <c r="V131" s="119" t="s">
        <v>323</v>
      </c>
      <c r="W131" s="119" t="s">
        <v>641</v>
      </c>
      <c r="X131" s="119">
        <v>16</v>
      </c>
      <c r="Y131" s="119" t="s">
        <v>323</v>
      </c>
    </row>
    <row r="132" spans="1:25" ht="26.25" customHeight="1">
      <c r="A132" s="2">
        <v>32</v>
      </c>
      <c r="B132" s="117" t="s">
        <v>208</v>
      </c>
      <c r="C132" s="2" t="s">
        <v>208</v>
      </c>
      <c r="D132" s="2" t="s">
        <v>271</v>
      </c>
      <c r="E132" s="2" t="s">
        <v>36</v>
      </c>
      <c r="F132" s="2" t="s">
        <v>36</v>
      </c>
      <c r="G132" s="2">
        <v>1971</v>
      </c>
      <c r="H132" s="71">
        <v>669037.17</v>
      </c>
      <c r="I132" s="56" t="s">
        <v>540</v>
      </c>
      <c r="J132" s="227"/>
      <c r="K132" s="2" t="s">
        <v>459</v>
      </c>
      <c r="L132" s="118" t="s">
        <v>461</v>
      </c>
      <c r="M132" s="118" t="s">
        <v>212</v>
      </c>
      <c r="N132" s="119" t="s">
        <v>49</v>
      </c>
      <c r="O132" s="2">
        <v>32</v>
      </c>
      <c r="P132" s="2" t="s">
        <v>23</v>
      </c>
      <c r="Q132" s="119" t="s">
        <v>641</v>
      </c>
      <c r="R132" s="119" t="s">
        <v>462</v>
      </c>
      <c r="S132" s="119" t="s">
        <v>462</v>
      </c>
      <c r="T132" s="118" t="s">
        <v>464</v>
      </c>
      <c r="U132" s="119" t="s">
        <v>462</v>
      </c>
      <c r="V132" s="119" t="s">
        <v>641</v>
      </c>
      <c r="W132" s="119" t="s">
        <v>641</v>
      </c>
      <c r="X132" s="119">
        <v>33.29</v>
      </c>
      <c r="Y132" s="119" t="s">
        <v>323</v>
      </c>
    </row>
    <row r="133" spans="1:25" ht="13.5" customHeight="1">
      <c r="A133" s="236" t="s">
        <v>16</v>
      </c>
      <c r="B133" s="236"/>
      <c r="C133" s="236"/>
      <c r="D133" s="236"/>
      <c r="E133" s="236"/>
      <c r="F133" s="236"/>
      <c r="G133" s="236"/>
      <c r="H133" s="164">
        <f>SUM(H101:H132)</f>
        <v>5614346.799999999</v>
      </c>
      <c r="I133" s="52"/>
      <c r="J133" s="52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52"/>
      <c r="Y133" s="116"/>
    </row>
    <row r="134" spans="1:25" ht="16.5" customHeight="1">
      <c r="A134" s="243" t="s">
        <v>552</v>
      </c>
      <c r="B134" s="244"/>
      <c r="C134" s="244"/>
      <c r="D134" s="244"/>
      <c r="E134" s="244"/>
      <c r="F134" s="244"/>
      <c r="G134" s="244"/>
      <c r="H134" s="244"/>
      <c r="I134" s="244"/>
      <c r="J134" s="244"/>
      <c r="K134" s="245"/>
      <c r="L134" s="54"/>
      <c r="M134" s="54"/>
      <c r="N134" s="54"/>
      <c r="O134" s="54"/>
      <c r="P134" s="47"/>
      <c r="Q134" s="54"/>
      <c r="R134" s="54"/>
      <c r="S134" s="54"/>
      <c r="T134" s="54"/>
      <c r="U134" s="54"/>
      <c r="V134" s="54"/>
      <c r="W134" s="54"/>
      <c r="X134" s="54"/>
      <c r="Y134" s="54"/>
    </row>
    <row r="135" spans="1:25" ht="29.25" customHeight="1">
      <c r="A135" s="2">
        <v>1</v>
      </c>
      <c r="B135" s="35" t="s">
        <v>275</v>
      </c>
      <c r="C135" s="2" t="s">
        <v>309</v>
      </c>
      <c r="D135" s="34" t="s">
        <v>271</v>
      </c>
      <c r="E135" s="34" t="s">
        <v>36</v>
      </c>
      <c r="F135" s="34" t="s">
        <v>36</v>
      </c>
      <c r="G135" s="6">
        <v>2008</v>
      </c>
      <c r="H135" s="165">
        <v>194894.89</v>
      </c>
      <c r="I135" s="56" t="s">
        <v>540</v>
      </c>
      <c r="J135" s="228" t="s">
        <v>78</v>
      </c>
      <c r="K135" s="2" t="s">
        <v>104</v>
      </c>
      <c r="L135" s="6" t="s">
        <v>48</v>
      </c>
      <c r="M135" s="6"/>
      <c r="N135" s="6" t="s">
        <v>72</v>
      </c>
      <c r="O135" s="6">
        <v>1</v>
      </c>
      <c r="P135" s="2" t="s">
        <v>336</v>
      </c>
      <c r="Q135" s="6" t="s">
        <v>641</v>
      </c>
      <c r="R135" s="6" t="s">
        <v>57</v>
      </c>
      <c r="S135" s="6" t="s">
        <v>272</v>
      </c>
      <c r="T135" s="6" t="s">
        <v>641</v>
      </c>
      <c r="U135" s="6" t="s">
        <v>272</v>
      </c>
      <c r="V135" s="6" t="s">
        <v>641</v>
      </c>
      <c r="W135" s="6" t="s">
        <v>272</v>
      </c>
      <c r="X135" s="6">
        <v>136</v>
      </c>
      <c r="Y135" s="6">
        <v>1</v>
      </c>
    </row>
    <row r="136" spans="1:25" ht="29.25" customHeight="1">
      <c r="A136" s="2">
        <v>2</v>
      </c>
      <c r="B136" s="35" t="s">
        <v>275</v>
      </c>
      <c r="C136" s="2" t="s">
        <v>309</v>
      </c>
      <c r="D136" s="34" t="s">
        <v>271</v>
      </c>
      <c r="E136" s="34" t="s">
        <v>36</v>
      </c>
      <c r="F136" s="34" t="s">
        <v>36</v>
      </c>
      <c r="G136" s="6">
        <v>2010</v>
      </c>
      <c r="H136" s="165">
        <v>315808.36</v>
      </c>
      <c r="I136" s="56" t="s">
        <v>540</v>
      </c>
      <c r="J136" s="237"/>
      <c r="K136" s="2" t="s">
        <v>81</v>
      </c>
      <c r="L136" s="6" t="s">
        <v>48</v>
      </c>
      <c r="M136" s="6"/>
      <c r="N136" s="6" t="s">
        <v>72</v>
      </c>
      <c r="O136" s="6">
        <v>2</v>
      </c>
      <c r="P136" s="2" t="s">
        <v>336</v>
      </c>
      <c r="Q136" s="6" t="s">
        <v>641</v>
      </c>
      <c r="R136" s="6" t="s">
        <v>57</v>
      </c>
      <c r="S136" s="6" t="s">
        <v>272</v>
      </c>
      <c r="T136" s="6" t="s">
        <v>641</v>
      </c>
      <c r="U136" s="6" t="s">
        <v>272</v>
      </c>
      <c r="V136" s="6" t="s">
        <v>641</v>
      </c>
      <c r="W136" s="6" t="s">
        <v>272</v>
      </c>
      <c r="X136" s="6">
        <v>136</v>
      </c>
      <c r="Y136" s="6">
        <v>1</v>
      </c>
    </row>
    <row r="137" spans="1:25" ht="29.25" customHeight="1">
      <c r="A137" s="2">
        <v>3</v>
      </c>
      <c r="B137" s="35" t="s">
        <v>275</v>
      </c>
      <c r="C137" s="2" t="s">
        <v>309</v>
      </c>
      <c r="D137" s="34" t="s">
        <v>271</v>
      </c>
      <c r="E137" s="34" t="s">
        <v>36</v>
      </c>
      <c r="F137" s="34" t="s">
        <v>36</v>
      </c>
      <c r="G137" s="6">
        <v>2012</v>
      </c>
      <c r="H137" s="165">
        <v>216288.92</v>
      </c>
      <c r="I137" s="56" t="s">
        <v>540</v>
      </c>
      <c r="J137" s="237"/>
      <c r="K137" s="2" t="s">
        <v>277</v>
      </c>
      <c r="L137" s="6" t="s">
        <v>48</v>
      </c>
      <c r="M137" s="6"/>
      <c r="N137" s="6" t="s">
        <v>72</v>
      </c>
      <c r="O137" s="6">
        <v>3</v>
      </c>
      <c r="P137" s="2" t="s">
        <v>335</v>
      </c>
      <c r="Q137" s="6" t="s">
        <v>641</v>
      </c>
      <c r="R137" s="6" t="s">
        <v>57</v>
      </c>
      <c r="S137" s="6" t="s">
        <v>272</v>
      </c>
      <c r="T137" s="6" t="s">
        <v>641</v>
      </c>
      <c r="U137" s="6" t="s">
        <v>272</v>
      </c>
      <c r="V137" s="6" t="s">
        <v>641</v>
      </c>
      <c r="W137" s="6" t="s">
        <v>272</v>
      </c>
      <c r="X137" s="6">
        <v>48</v>
      </c>
      <c r="Y137" s="6">
        <v>1</v>
      </c>
    </row>
    <row r="138" spans="1:25" ht="29.25" customHeight="1">
      <c r="A138" s="2">
        <v>4</v>
      </c>
      <c r="B138" s="35" t="s">
        <v>275</v>
      </c>
      <c r="C138" s="2" t="s">
        <v>309</v>
      </c>
      <c r="D138" s="34" t="s">
        <v>271</v>
      </c>
      <c r="E138" s="34" t="s">
        <v>36</v>
      </c>
      <c r="F138" s="34" t="s">
        <v>36</v>
      </c>
      <c r="G138" s="6">
        <v>2012</v>
      </c>
      <c r="H138" s="165">
        <v>245741.28</v>
      </c>
      <c r="I138" s="56" t="s">
        <v>540</v>
      </c>
      <c r="J138" s="237"/>
      <c r="K138" s="2" t="s">
        <v>101</v>
      </c>
      <c r="L138" s="6" t="s">
        <v>48</v>
      </c>
      <c r="M138" s="6"/>
      <c r="N138" s="6" t="s">
        <v>72</v>
      </c>
      <c r="O138" s="6">
        <v>4</v>
      </c>
      <c r="P138" s="2" t="s">
        <v>333</v>
      </c>
      <c r="Q138" s="6" t="s">
        <v>641</v>
      </c>
      <c r="R138" s="6" t="s">
        <v>57</v>
      </c>
      <c r="S138" s="6" t="s">
        <v>272</v>
      </c>
      <c r="T138" s="6" t="s">
        <v>641</v>
      </c>
      <c r="U138" s="6" t="s">
        <v>272</v>
      </c>
      <c r="V138" s="6" t="s">
        <v>641</v>
      </c>
      <c r="W138" s="6" t="s">
        <v>272</v>
      </c>
      <c r="X138" s="6">
        <v>48</v>
      </c>
      <c r="Y138" s="6">
        <v>1</v>
      </c>
    </row>
    <row r="139" spans="1:25" ht="29.25" customHeight="1">
      <c r="A139" s="2">
        <v>5</v>
      </c>
      <c r="B139" s="35" t="s">
        <v>275</v>
      </c>
      <c r="C139" s="2" t="s">
        <v>309</v>
      </c>
      <c r="D139" s="34" t="s">
        <v>271</v>
      </c>
      <c r="E139" s="34" t="s">
        <v>36</v>
      </c>
      <c r="F139" s="34" t="s">
        <v>36</v>
      </c>
      <c r="G139" s="6">
        <v>2018</v>
      </c>
      <c r="H139" s="145">
        <v>169173.62</v>
      </c>
      <c r="I139" s="56" t="s">
        <v>540</v>
      </c>
      <c r="J139" s="229"/>
      <c r="K139" s="2" t="s">
        <v>102</v>
      </c>
      <c r="L139" s="6" t="s">
        <v>48</v>
      </c>
      <c r="M139" s="6"/>
      <c r="N139" s="144" t="s">
        <v>72</v>
      </c>
      <c r="O139" s="6">
        <v>5</v>
      </c>
      <c r="P139" s="168" t="s">
        <v>776</v>
      </c>
      <c r="Q139" s="6" t="s">
        <v>641</v>
      </c>
      <c r="R139" s="144" t="s">
        <v>57</v>
      </c>
      <c r="S139" s="144" t="s">
        <v>272</v>
      </c>
      <c r="T139" s="6" t="s">
        <v>641</v>
      </c>
      <c r="U139" s="144" t="s">
        <v>272</v>
      </c>
      <c r="V139" s="6" t="s">
        <v>641</v>
      </c>
      <c r="W139" s="144" t="s">
        <v>272</v>
      </c>
      <c r="X139" s="6">
        <v>48</v>
      </c>
      <c r="Y139" s="6">
        <v>1</v>
      </c>
    </row>
    <row r="140" spans="1:25" ht="13.5" customHeight="1">
      <c r="A140" s="236" t="s">
        <v>16</v>
      </c>
      <c r="B140" s="236"/>
      <c r="C140" s="236"/>
      <c r="D140" s="236"/>
      <c r="E140" s="236"/>
      <c r="F140" s="236"/>
      <c r="G140" s="236"/>
      <c r="H140" s="164">
        <f>SUM(H135:H139)</f>
        <v>1141907.07</v>
      </c>
      <c r="I140" s="52"/>
      <c r="J140" s="52"/>
      <c r="K140" s="107"/>
      <c r="L140" s="107"/>
      <c r="M140" s="107"/>
      <c r="N140" s="107"/>
      <c r="O140" s="107"/>
      <c r="P140" s="160"/>
      <c r="Q140" s="160"/>
      <c r="R140" s="160"/>
      <c r="S140" s="160"/>
      <c r="T140" s="160"/>
      <c r="U140" s="160"/>
      <c r="V140" s="160"/>
      <c r="W140" s="160"/>
      <c r="X140" s="52"/>
      <c r="Y140" s="116"/>
    </row>
    <row r="141" spans="1:25" ht="16.5" customHeight="1">
      <c r="A141" s="233" t="s">
        <v>553</v>
      </c>
      <c r="B141" s="234"/>
      <c r="C141" s="234"/>
      <c r="D141" s="234"/>
      <c r="E141" s="234"/>
      <c r="F141" s="234"/>
      <c r="G141" s="234"/>
      <c r="H141" s="234"/>
      <c r="I141" s="234"/>
      <c r="J141" s="234"/>
      <c r="K141" s="235"/>
      <c r="L141" s="54"/>
      <c r="M141" s="54"/>
      <c r="N141" s="54"/>
      <c r="O141" s="54"/>
      <c r="P141" s="47"/>
      <c r="Q141" s="54"/>
      <c r="R141" s="54"/>
      <c r="S141" s="54"/>
      <c r="T141" s="54"/>
      <c r="U141" s="54"/>
      <c r="V141" s="54"/>
      <c r="W141" s="54"/>
      <c r="X141" s="54"/>
      <c r="Y141" s="54"/>
    </row>
    <row r="142" spans="1:25" ht="49.5" customHeight="1">
      <c r="A142" s="2">
        <v>1</v>
      </c>
      <c r="B142" s="63" t="s">
        <v>668</v>
      </c>
      <c r="C142" s="44" t="s">
        <v>337</v>
      </c>
      <c r="D142" s="114" t="s">
        <v>271</v>
      </c>
      <c r="E142" s="114" t="s">
        <v>36</v>
      </c>
      <c r="F142" s="114" t="s">
        <v>36</v>
      </c>
      <c r="G142" s="45" t="s">
        <v>669</v>
      </c>
      <c r="H142" s="89">
        <f>170000+250000</f>
        <v>420000</v>
      </c>
      <c r="I142" s="147" t="s">
        <v>539</v>
      </c>
      <c r="J142" s="228" t="s">
        <v>78</v>
      </c>
      <c r="K142" s="228" t="s">
        <v>538</v>
      </c>
      <c r="L142" s="6" t="s">
        <v>670</v>
      </c>
      <c r="M142" s="6"/>
      <c r="N142" s="6" t="s">
        <v>51</v>
      </c>
      <c r="O142" s="6">
        <v>1</v>
      </c>
      <c r="P142" s="2" t="s">
        <v>333</v>
      </c>
      <c r="Q142" s="155" t="s">
        <v>671</v>
      </c>
      <c r="R142" s="6" t="s">
        <v>57</v>
      </c>
      <c r="S142" s="6" t="s">
        <v>272</v>
      </c>
      <c r="T142" s="6" t="s">
        <v>272</v>
      </c>
      <c r="U142" s="6" t="s">
        <v>272</v>
      </c>
      <c r="V142" s="6" t="s">
        <v>641</v>
      </c>
      <c r="W142" s="6" t="s">
        <v>272</v>
      </c>
      <c r="X142" s="6">
        <f>280.13+139.32</f>
        <v>419.45</v>
      </c>
      <c r="Y142" s="6"/>
    </row>
    <row r="143" spans="1:25" ht="29.25" customHeight="1">
      <c r="A143" s="2">
        <v>2</v>
      </c>
      <c r="B143" s="63" t="s">
        <v>659</v>
      </c>
      <c r="C143" s="44" t="s">
        <v>337</v>
      </c>
      <c r="D143" s="114" t="s">
        <v>271</v>
      </c>
      <c r="E143" s="114" t="s">
        <v>36</v>
      </c>
      <c r="F143" s="114" t="s">
        <v>36</v>
      </c>
      <c r="G143" s="44">
        <v>2019</v>
      </c>
      <c r="H143" s="151">
        <v>836902.14</v>
      </c>
      <c r="I143" s="114" t="s">
        <v>540</v>
      </c>
      <c r="J143" s="237"/>
      <c r="K143" s="237"/>
      <c r="L143" s="2" t="s">
        <v>648</v>
      </c>
      <c r="M143" s="2"/>
      <c r="N143" s="2" t="s">
        <v>51</v>
      </c>
      <c r="O143" s="6">
        <v>2</v>
      </c>
      <c r="P143" s="2" t="s">
        <v>333</v>
      </c>
      <c r="Q143" s="6"/>
      <c r="R143" s="6"/>
      <c r="S143" s="6"/>
      <c r="T143" s="6"/>
      <c r="U143" s="6"/>
      <c r="V143" s="6"/>
      <c r="W143" s="6"/>
      <c r="X143" s="6">
        <v>200</v>
      </c>
      <c r="Y143" s="102"/>
    </row>
    <row r="144" spans="1:25" ht="29.25" customHeight="1">
      <c r="A144" s="2">
        <v>3</v>
      </c>
      <c r="B144" s="63" t="s">
        <v>119</v>
      </c>
      <c r="C144" s="44"/>
      <c r="D144" s="148"/>
      <c r="E144" s="148"/>
      <c r="F144" s="44"/>
      <c r="G144" s="45">
        <v>2008</v>
      </c>
      <c r="H144" s="149">
        <v>22825</v>
      </c>
      <c r="I144" s="150" t="s">
        <v>540</v>
      </c>
      <c r="J144" s="237"/>
      <c r="K144" s="237"/>
      <c r="L144" s="190"/>
      <c r="M144" s="6"/>
      <c r="N144" s="6"/>
      <c r="O144" s="6">
        <v>3</v>
      </c>
      <c r="P144" s="6"/>
      <c r="Q144" s="6"/>
      <c r="R144" s="6"/>
      <c r="S144" s="6"/>
      <c r="T144" s="6"/>
      <c r="U144" s="6"/>
      <c r="V144" s="6"/>
      <c r="W144" s="6"/>
      <c r="X144" s="6"/>
      <c r="Y144" s="102"/>
    </row>
    <row r="145" spans="1:25" ht="29.25" customHeight="1">
      <c r="A145" s="2">
        <v>4</v>
      </c>
      <c r="B145" s="63" t="s">
        <v>119</v>
      </c>
      <c r="C145" s="44"/>
      <c r="D145" s="148"/>
      <c r="E145" s="148"/>
      <c r="F145" s="44"/>
      <c r="G145" s="45">
        <v>2018</v>
      </c>
      <c r="H145" s="151">
        <v>41000</v>
      </c>
      <c r="I145" s="150" t="s">
        <v>540</v>
      </c>
      <c r="J145" s="237"/>
      <c r="K145" s="237"/>
      <c r="L145" s="6"/>
      <c r="M145" s="6"/>
      <c r="N145" s="6"/>
      <c r="O145" s="6">
        <v>4</v>
      </c>
      <c r="P145" s="6"/>
      <c r="Q145" s="6"/>
      <c r="R145" s="6"/>
      <c r="S145" s="6"/>
      <c r="T145" s="6"/>
      <c r="U145" s="6"/>
      <c r="V145" s="6"/>
      <c r="W145" s="6"/>
      <c r="X145" s="6"/>
      <c r="Y145" s="102"/>
    </row>
    <row r="146" spans="1:25" ht="13.5" customHeight="1">
      <c r="A146" s="236" t="s">
        <v>16</v>
      </c>
      <c r="B146" s="236"/>
      <c r="C146" s="236"/>
      <c r="D146" s="236"/>
      <c r="E146" s="236"/>
      <c r="F146" s="236"/>
      <c r="G146" s="236"/>
      <c r="H146" s="164">
        <f>SUM(H142:H145)</f>
        <v>1320727.1400000001</v>
      </c>
      <c r="I146" s="53"/>
      <c r="J146" s="50"/>
      <c r="K146" s="50"/>
      <c r="L146" s="51"/>
      <c r="M146" s="51"/>
      <c r="N146" s="51"/>
      <c r="O146" s="51"/>
      <c r="P146" s="50"/>
      <c r="Q146" s="50"/>
      <c r="R146" s="51"/>
      <c r="S146" s="51"/>
      <c r="T146" s="51"/>
      <c r="U146" s="51"/>
      <c r="V146" s="51"/>
      <c r="W146" s="51"/>
      <c r="X146" s="51"/>
      <c r="Y146" s="51"/>
    </row>
    <row r="147" spans="1:25" ht="16.5" customHeight="1">
      <c r="A147" s="233" t="s">
        <v>554</v>
      </c>
      <c r="B147" s="234"/>
      <c r="C147" s="234"/>
      <c r="D147" s="234"/>
      <c r="E147" s="234"/>
      <c r="F147" s="234"/>
      <c r="G147" s="234"/>
      <c r="H147" s="234"/>
      <c r="I147" s="234"/>
      <c r="J147" s="234"/>
      <c r="K147" s="235"/>
      <c r="L147" s="54"/>
      <c r="M147" s="54"/>
      <c r="N147" s="54"/>
      <c r="O147" s="54"/>
      <c r="P147" s="47"/>
      <c r="Q147" s="47"/>
      <c r="R147" s="54"/>
      <c r="S147" s="54"/>
      <c r="T147" s="54"/>
      <c r="U147" s="54"/>
      <c r="V147" s="54"/>
      <c r="W147" s="54"/>
      <c r="X147" s="54"/>
      <c r="Y147" s="54"/>
    </row>
    <row r="148" spans="1:25" ht="29.25" customHeight="1">
      <c r="A148" s="2">
        <v>1</v>
      </c>
      <c r="B148" s="35" t="s">
        <v>274</v>
      </c>
      <c r="C148" s="2" t="s">
        <v>337</v>
      </c>
      <c r="D148" s="34" t="s">
        <v>271</v>
      </c>
      <c r="E148" s="34" t="s">
        <v>36</v>
      </c>
      <c r="F148" s="34" t="s">
        <v>36</v>
      </c>
      <c r="G148" s="6">
        <v>1973</v>
      </c>
      <c r="H148" s="71">
        <v>550000</v>
      </c>
      <c r="I148" s="56" t="s">
        <v>539</v>
      </c>
      <c r="J148" s="228" t="s">
        <v>78</v>
      </c>
      <c r="K148" s="2" t="s">
        <v>542</v>
      </c>
      <c r="L148" s="6" t="s">
        <v>48</v>
      </c>
      <c r="M148" s="6" t="s">
        <v>23</v>
      </c>
      <c r="N148" s="6" t="s">
        <v>72</v>
      </c>
      <c r="O148" s="6">
        <v>1</v>
      </c>
      <c r="P148" s="2" t="s">
        <v>334</v>
      </c>
      <c r="Q148" s="6" t="s">
        <v>641</v>
      </c>
      <c r="R148" s="6" t="s">
        <v>57</v>
      </c>
      <c r="S148" s="6" t="s">
        <v>272</v>
      </c>
      <c r="T148" s="6" t="s">
        <v>272</v>
      </c>
      <c r="U148" s="6" t="s">
        <v>272</v>
      </c>
      <c r="V148" s="6" t="s">
        <v>641</v>
      </c>
      <c r="W148" s="6" t="s">
        <v>272</v>
      </c>
      <c r="X148" s="6">
        <v>872</v>
      </c>
      <c r="Y148" s="6"/>
    </row>
    <row r="149" spans="1:25" ht="29.25" customHeight="1">
      <c r="A149" s="2">
        <v>2</v>
      </c>
      <c r="B149" s="35" t="s">
        <v>270</v>
      </c>
      <c r="C149" s="2" t="s">
        <v>337</v>
      </c>
      <c r="D149" s="34" t="s">
        <v>271</v>
      </c>
      <c r="E149" s="34" t="s">
        <v>36</v>
      </c>
      <c r="F149" s="34" t="s">
        <v>36</v>
      </c>
      <c r="G149" s="6"/>
      <c r="H149" s="71">
        <v>300000</v>
      </c>
      <c r="I149" s="56" t="s">
        <v>539</v>
      </c>
      <c r="J149" s="229"/>
      <c r="K149" s="2" t="s">
        <v>124</v>
      </c>
      <c r="L149" s="6" t="s">
        <v>332</v>
      </c>
      <c r="M149" s="6" t="s">
        <v>23</v>
      </c>
      <c r="N149" s="6" t="s">
        <v>51</v>
      </c>
      <c r="O149" s="6">
        <v>2</v>
      </c>
      <c r="P149" s="2" t="s">
        <v>282</v>
      </c>
      <c r="Q149" s="6" t="s">
        <v>641</v>
      </c>
      <c r="R149" s="6" t="s">
        <v>57</v>
      </c>
      <c r="S149" s="6" t="s">
        <v>272</v>
      </c>
      <c r="T149" s="6" t="s">
        <v>272</v>
      </c>
      <c r="U149" s="6" t="s">
        <v>272</v>
      </c>
      <c r="V149" s="6" t="s">
        <v>641</v>
      </c>
      <c r="W149" s="6" t="s">
        <v>272</v>
      </c>
      <c r="X149" s="6">
        <v>552.38</v>
      </c>
      <c r="Y149" s="6"/>
    </row>
    <row r="150" spans="1:25" ht="13.5" customHeight="1">
      <c r="A150" s="236" t="s">
        <v>16</v>
      </c>
      <c r="B150" s="236"/>
      <c r="C150" s="236"/>
      <c r="D150" s="236"/>
      <c r="E150" s="236"/>
      <c r="F150" s="236"/>
      <c r="G150" s="236"/>
      <c r="H150" s="156">
        <f>SUM(H148:H149)</f>
        <v>850000</v>
      </c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ht="16.5" customHeight="1">
      <c r="A151" s="233" t="s">
        <v>555</v>
      </c>
      <c r="B151" s="234"/>
      <c r="C151" s="234"/>
      <c r="D151" s="234"/>
      <c r="E151" s="234"/>
      <c r="F151" s="234"/>
      <c r="G151" s="234"/>
      <c r="H151" s="234"/>
      <c r="I151" s="234"/>
      <c r="J151" s="234"/>
      <c r="K151" s="235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61"/>
      <c r="Y151" s="111"/>
    </row>
    <row r="152" spans="1:25" ht="29.25" customHeight="1">
      <c r="A152" s="2">
        <v>1</v>
      </c>
      <c r="B152" s="63" t="s">
        <v>274</v>
      </c>
      <c r="C152" s="44" t="s">
        <v>337</v>
      </c>
      <c r="D152" s="114" t="s">
        <v>271</v>
      </c>
      <c r="E152" s="114" t="s">
        <v>36</v>
      </c>
      <c r="F152" s="114" t="s">
        <v>36</v>
      </c>
      <c r="G152" s="45">
        <v>1970</v>
      </c>
      <c r="H152" s="89">
        <v>300000</v>
      </c>
      <c r="I152" s="147" t="s">
        <v>539</v>
      </c>
      <c r="J152" s="230" t="s">
        <v>78</v>
      </c>
      <c r="K152" s="44" t="s">
        <v>103</v>
      </c>
      <c r="L152" s="6" t="s">
        <v>332</v>
      </c>
      <c r="M152" s="6" t="s">
        <v>23</v>
      </c>
      <c r="N152" s="6" t="s">
        <v>72</v>
      </c>
      <c r="O152" s="6">
        <v>1</v>
      </c>
      <c r="P152" s="2" t="s">
        <v>335</v>
      </c>
      <c r="Q152" s="6" t="s">
        <v>641</v>
      </c>
      <c r="R152" s="6" t="s">
        <v>57</v>
      </c>
      <c r="S152" s="6" t="s">
        <v>272</v>
      </c>
      <c r="T152" s="6" t="s">
        <v>272</v>
      </c>
      <c r="U152" s="6" t="s">
        <v>272</v>
      </c>
      <c r="V152" s="6" t="s">
        <v>641</v>
      </c>
      <c r="W152" s="6" t="s">
        <v>272</v>
      </c>
      <c r="X152" s="6">
        <v>247.7</v>
      </c>
      <c r="Y152" s="6"/>
    </row>
    <row r="153" spans="1:25" ht="29.25" customHeight="1">
      <c r="A153" s="2">
        <v>2</v>
      </c>
      <c r="B153" s="63" t="s">
        <v>545</v>
      </c>
      <c r="C153" s="44" t="s">
        <v>337</v>
      </c>
      <c r="D153" s="114" t="s">
        <v>271</v>
      </c>
      <c r="E153" s="114" t="s">
        <v>36</v>
      </c>
      <c r="F153" s="114" t="s">
        <v>36</v>
      </c>
      <c r="G153" s="45">
        <v>1972</v>
      </c>
      <c r="H153" s="89">
        <v>600000</v>
      </c>
      <c r="I153" s="147" t="s">
        <v>539</v>
      </c>
      <c r="J153" s="231"/>
      <c r="K153" s="44" t="s">
        <v>99</v>
      </c>
      <c r="L153" s="6" t="s">
        <v>332</v>
      </c>
      <c r="M153" s="6" t="s">
        <v>23</v>
      </c>
      <c r="N153" s="6" t="s">
        <v>72</v>
      </c>
      <c r="O153" s="6">
        <v>2</v>
      </c>
      <c r="P153" s="2" t="s">
        <v>333</v>
      </c>
      <c r="Q153" s="6" t="s">
        <v>641</v>
      </c>
      <c r="R153" s="6" t="s">
        <v>57</v>
      </c>
      <c r="S153" s="6" t="s">
        <v>272</v>
      </c>
      <c r="T153" s="6" t="s">
        <v>272</v>
      </c>
      <c r="U153" s="6" t="s">
        <v>272</v>
      </c>
      <c r="V153" s="6" t="s">
        <v>641</v>
      </c>
      <c r="W153" s="6" t="s">
        <v>272</v>
      </c>
      <c r="X153" s="6">
        <v>1049.2</v>
      </c>
      <c r="Y153" s="6"/>
    </row>
    <row r="154" spans="1:25" ht="29.25" customHeight="1">
      <c r="A154" s="2">
        <v>3</v>
      </c>
      <c r="B154" s="63" t="s">
        <v>545</v>
      </c>
      <c r="C154" s="44" t="s">
        <v>337</v>
      </c>
      <c r="D154" s="114" t="s">
        <v>271</v>
      </c>
      <c r="E154" s="114" t="s">
        <v>36</v>
      </c>
      <c r="F154" s="114" t="s">
        <v>36</v>
      </c>
      <c r="G154" s="45">
        <v>1908</v>
      </c>
      <c r="H154" s="89">
        <v>350000</v>
      </c>
      <c r="I154" s="147" t="s">
        <v>539</v>
      </c>
      <c r="J154" s="231"/>
      <c r="K154" s="44" t="s">
        <v>99</v>
      </c>
      <c r="L154" s="6" t="s">
        <v>48</v>
      </c>
      <c r="M154" s="6" t="s">
        <v>23</v>
      </c>
      <c r="N154" s="6" t="s">
        <v>51</v>
      </c>
      <c r="O154" s="6">
        <v>3</v>
      </c>
      <c r="P154" s="2" t="s">
        <v>333</v>
      </c>
      <c r="Q154" s="2" t="s">
        <v>548</v>
      </c>
      <c r="R154" s="6" t="s">
        <v>57</v>
      </c>
      <c r="S154" s="6" t="s">
        <v>272</v>
      </c>
      <c r="T154" s="6" t="s">
        <v>272</v>
      </c>
      <c r="U154" s="6" t="s">
        <v>272</v>
      </c>
      <c r="V154" s="6" t="s">
        <v>641</v>
      </c>
      <c r="W154" s="6" t="s">
        <v>272</v>
      </c>
      <c r="X154" s="6">
        <v>842.35</v>
      </c>
      <c r="Y154" s="6"/>
    </row>
    <row r="155" spans="1:25" ht="29.25" customHeight="1">
      <c r="A155" s="2">
        <v>4</v>
      </c>
      <c r="B155" s="63" t="s">
        <v>273</v>
      </c>
      <c r="C155" s="44" t="s">
        <v>337</v>
      </c>
      <c r="D155" s="114" t="s">
        <v>271</v>
      </c>
      <c r="E155" s="114" t="s">
        <v>36</v>
      </c>
      <c r="F155" s="114" t="s">
        <v>36</v>
      </c>
      <c r="G155" s="45">
        <v>2001</v>
      </c>
      <c r="H155" s="89">
        <v>300000</v>
      </c>
      <c r="I155" s="147" t="s">
        <v>539</v>
      </c>
      <c r="J155" s="231"/>
      <c r="K155" s="44" t="s">
        <v>99</v>
      </c>
      <c r="L155" s="6" t="s">
        <v>48</v>
      </c>
      <c r="M155" s="6" t="s">
        <v>23</v>
      </c>
      <c r="N155" s="6" t="s">
        <v>72</v>
      </c>
      <c r="O155" s="6">
        <v>4</v>
      </c>
      <c r="P155" s="2" t="s">
        <v>333</v>
      </c>
      <c r="Q155" s="6" t="s">
        <v>641</v>
      </c>
      <c r="R155" s="6" t="s">
        <v>57</v>
      </c>
      <c r="S155" s="6" t="s">
        <v>272</v>
      </c>
      <c r="T155" s="6" t="s">
        <v>272</v>
      </c>
      <c r="U155" s="6" t="s">
        <v>272</v>
      </c>
      <c r="V155" s="6" t="s">
        <v>641</v>
      </c>
      <c r="W155" s="6" t="s">
        <v>272</v>
      </c>
      <c r="X155" s="6">
        <v>586.8</v>
      </c>
      <c r="Y155" s="6"/>
    </row>
    <row r="156" spans="1:25" ht="29.25" customHeight="1">
      <c r="A156" s="2">
        <v>5</v>
      </c>
      <c r="B156" s="63" t="s">
        <v>274</v>
      </c>
      <c r="C156" s="44" t="s">
        <v>337</v>
      </c>
      <c r="D156" s="114" t="s">
        <v>271</v>
      </c>
      <c r="E156" s="114" t="s">
        <v>36</v>
      </c>
      <c r="F156" s="114" t="s">
        <v>36</v>
      </c>
      <c r="G156" s="45">
        <v>1920</v>
      </c>
      <c r="H156" s="89">
        <v>354000</v>
      </c>
      <c r="I156" s="147" t="s">
        <v>539</v>
      </c>
      <c r="J156" s="231"/>
      <c r="K156" s="44" t="s">
        <v>103</v>
      </c>
      <c r="L156" s="6" t="s">
        <v>332</v>
      </c>
      <c r="M156" s="6" t="s">
        <v>23</v>
      </c>
      <c r="N156" s="6" t="s">
        <v>72</v>
      </c>
      <c r="O156" s="6">
        <v>5</v>
      </c>
      <c r="P156" s="2" t="s">
        <v>335</v>
      </c>
      <c r="Q156" s="2" t="s">
        <v>548</v>
      </c>
      <c r="R156" s="6" t="s">
        <v>57</v>
      </c>
      <c r="S156" s="6" t="s">
        <v>272</v>
      </c>
      <c r="T156" s="6" t="s">
        <v>272</v>
      </c>
      <c r="U156" s="6" t="s">
        <v>272</v>
      </c>
      <c r="V156" s="6" t="s">
        <v>641</v>
      </c>
      <c r="W156" s="6" t="s">
        <v>272</v>
      </c>
      <c r="X156" s="6">
        <v>413.9</v>
      </c>
      <c r="Y156" s="6"/>
    </row>
    <row r="157" spans="1:25" ht="29.25" customHeight="1">
      <c r="A157" s="2">
        <v>6</v>
      </c>
      <c r="B157" s="63" t="s">
        <v>119</v>
      </c>
      <c r="C157" s="44" t="s">
        <v>368</v>
      </c>
      <c r="D157" s="114" t="s">
        <v>271</v>
      </c>
      <c r="E157" s="114" t="s">
        <v>36</v>
      </c>
      <c r="F157" s="114" t="s">
        <v>36</v>
      </c>
      <c r="G157" s="45"/>
      <c r="H157" s="89">
        <v>27399.75</v>
      </c>
      <c r="I157" s="150" t="s">
        <v>540</v>
      </c>
      <c r="J157" s="232"/>
      <c r="K157" s="44" t="s">
        <v>103</v>
      </c>
      <c r="L157" s="6"/>
      <c r="M157" s="6"/>
      <c r="N157" s="6"/>
      <c r="O157" s="6">
        <v>6</v>
      </c>
      <c r="P157" s="2"/>
      <c r="Q157" s="2"/>
      <c r="R157" s="6"/>
      <c r="S157" s="6"/>
      <c r="T157" s="6"/>
      <c r="U157" s="6"/>
      <c r="V157" s="6"/>
      <c r="W157" s="6"/>
      <c r="X157" s="6"/>
      <c r="Y157" s="6"/>
    </row>
    <row r="158" spans="1:25" ht="13.5" customHeight="1">
      <c r="A158" s="236" t="s">
        <v>16</v>
      </c>
      <c r="B158" s="236"/>
      <c r="C158" s="236"/>
      <c r="D158" s="236"/>
      <c r="E158" s="236"/>
      <c r="F158" s="236"/>
      <c r="G158" s="236"/>
      <c r="H158" s="164">
        <f>SUM(H152:H157)</f>
        <v>1931399.75</v>
      </c>
      <c r="I158" s="53"/>
      <c r="J158" s="50"/>
      <c r="K158" s="50"/>
      <c r="L158" s="51"/>
      <c r="M158" s="51"/>
      <c r="N158" s="51"/>
      <c r="O158" s="51"/>
      <c r="P158" s="50"/>
      <c r="Q158" s="51"/>
      <c r="R158" s="51"/>
      <c r="S158" s="51"/>
      <c r="T158" s="51"/>
      <c r="U158" s="51"/>
      <c r="V158" s="51"/>
      <c r="W158" s="51"/>
      <c r="X158" s="51"/>
      <c r="Y158" s="51"/>
    </row>
    <row r="159" ht="21" customHeight="1" thickBot="1"/>
    <row r="160" spans="7:24" ht="21" customHeight="1" thickBot="1">
      <c r="G160" s="21" t="s">
        <v>37</v>
      </c>
      <c r="H160" s="166">
        <f>SUM(H158,H150,H146,H140,H133,H99)</f>
        <v>28904619.660000004</v>
      </c>
      <c r="I160" s="106"/>
      <c r="X160" s="13"/>
    </row>
    <row r="161" spans="2:24" s="93" customFormat="1" ht="21" customHeight="1">
      <c r="B161" s="157"/>
      <c r="G161" s="158"/>
      <c r="H161" s="167"/>
      <c r="I161" s="159"/>
      <c r="X161" s="162"/>
    </row>
    <row r="162" spans="1:23" s="93" customFormat="1" ht="12.75">
      <c r="A162" s="157" t="s">
        <v>813</v>
      </c>
      <c r="B162" s="157"/>
      <c r="H162" s="219"/>
      <c r="I162" s="159"/>
      <c r="W162" s="220"/>
    </row>
    <row r="163" ht="12.75">
      <c r="I163" s="103"/>
    </row>
    <row r="165" ht="12.75">
      <c r="J165" s="79"/>
    </row>
    <row r="166" ht="12.75">
      <c r="J166" s="79"/>
    </row>
  </sheetData>
  <sheetProtection/>
  <mergeCells count="38">
    <mergeCell ref="A158:G158"/>
    <mergeCell ref="A150:G150"/>
    <mergeCell ref="A134:K134"/>
    <mergeCell ref="A141:K141"/>
    <mergeCell ref="A147:K147"/>
    <mergeCell ref="J135:J139"/>
    <mergeCell ref="A1:F1"/>
    <mergeCell ref="J3:J4"/>
    <mergeCell ref="B3:B4"/>
    <mergeCell ref="C3:C4"/>
    <mergeCell ref="F3:F4"/>
    <mergeCell ref="H3:H4"/>
    <mergeCell ref="E3:E4"/>
    <mergeCell ref="A100:K100"/>
    <mergeCell ref="O3:O4"/>
    <mergeCell ref="A99:G99"/>
    <mergeCell ref="A5:K5"/>
    <mergeCell ref="A3:A4"/>
    <mergeCell ref="K3:K4"/>
    <mergeCell ref="I3:I4"/>
    <mergeCell ref="G3:G4"/>
    <mergeCell ref="D3:D4"/>
    <mergeCell ref="Y3:Y4"/>
    <mergeCell ref="L3:N3"/>
    <mergeCell ref="R3:W3"/>
    <mergeCell ref="Q3:Q4"/>
    <mergeCell ref="P3:P4"/>
    <mergeCell ref="X3:X4"/>
    <mergeCell ref="J101:J106"/>
    <mergeCell ref="J130:J132"/>
    <mergeCell ref="J148:J149"/>
    <mergeCell ref="J152:J157"/>
    <mergeCell ref="A151:K151"/>
    <mergeCell ref="A140:G140"/>
    <mergeCell ref="A133:G133"/>
    <mergeCell ref="A146:G146"/>
    <mergeCell ref="J142:J145"/>
    <mergeCell ref="K142:K145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36" r:id="rId1"/>
  <rowBreaks count="3" manualBreakCount="3">
    <brk id="33" max="27" man="1"/>
    <brk id="66" max="27" man="1"/>
    <brk id="99" max="27" man="1"/>
  </rowBreaks>
  <colBreaks count="1" manualBreakCount="1">
    <brk id="14" max="1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1"/>
  <sheetViews>
    <sheetView zoomScaleSheetLayoutView="80" zoomScalePageLayoutView="0" workbookViewId="0" topLeftCell="A1">
      <selection activeCell="A1" sqref="A1:D1"/>
    </sheetView>
  </sheetViews>
  <sheetFormatPr defaultColWidth="9.140625" defaultRowHeight="12.75"/>
  <cols>
    <col min="1" max="1" width="5.00390625" style="7" customWidth="1"/>
    <col min="2" max="2" width="44.00390625" style="27" customWidth="1"/>
    <col min="3" max="3" width="15.57421875" style="7" customWidth="1"/>
    <col min="4" max="4" width="23.140625" style="101" customWidth="1"/>
    <col min="5" max="5" width="11.8515625" style="7" bestFit="1" customWidth="1"/>
    <col min="6" max="6" width="9.57421875" style="7" bestFit="1" customWidth="1"/>
    <col min="7" max="16384" width="9.140625" style="7" customWidth="1"/>
  </cols>
  <sheetData>
    <row r="1" spans="1:4" ht="19.5" customHeight="1">
      <c r="A1" s="221" t="s">
        <v>64</v>
      </c>
      <c r="B1" s="221"/>
      <c r="C1" s="221"/>
      <c r="D1" s="221"/>
    </row>
    <row r="2" spans="1:4" ht="12.75" customHeight="1">
      <c r="A2" s="90"/>
      <c r="D2" s="96"/>
    </row>
    <row r="3" spans="1:4" ht="15.75" customHeight="1">
      <c r="A3" s="248" t="s">
        <v>549</v>
      </c>
      <c r="B3" s="248"/>
      <c r="C3" s="248"/>
      <c r="D3" s="248"/>
    </row>
    <row r="4" spans="1:4" ht="24.75" customHeight="1">
      <c r="A4" s="247" t="s">
        <v>617</v>
      </c>
      <c r="B4" s="247"/>
      <c r="C4" s="247"/>
      <c r="D4" s="247"/>
    </row>
    <row r="5" spans="1:4" ht="33" customHeight="1">
      <c r="A5" s="57" t="s">
        <v>701</v>
      </c>
      <c r="B5" s="57" t="s">
        <v>3</v>
      </c>
      <c r="C5" s="173" t="s">
        <v>4</v>
      </c>
      <c r="D5" s="87" t="s">
        <v>536</v>
      </c>
    </row>
    <row r="6" spans="1:4" s="93" customFormat="1" ht="24.75" customHeight="1">
      <c r="A6" s="45">
        <v>1</v>
      </c>
      <c r="B6" s="63" t="s">
        <v>693</v>
      </c>
      <c r="C6" s="44">
        <v>2015</v>
      </c>
      <c r="D6" s="89">
        <f>2*2299</f>
        <v>4598</v>
      </c>
    </row>
    <row r="7" spans="1:4" s="93" customFormat="1" ht="24.75" customHeight="1">
      <c r="A7" s="45">
        <v>2</v>
      </c>
      <c r="B7" s="63" t="s">
        <v>695</v>
      </c>
      <c r="C7" s="44">
        <v>2015</v>
      </c>
      <c r="D7" s="89">
        <f>4*569</f>
        <v>2276</v>
      </c>
    </row>
    <row r="8" spans="1:4" s="93" customFormat="1" ht="24.75" customHeight="1">
      <c r="A8" s="45">
        <v>3</v>
      </c>
      <c r="B8" s="63" t="s">
        <v>408</v>
      </c>
      <c r="C8" s="44">
        <v>2015</v>
      </c>
      <c r="D8" s="89">
        <v>2964.1</v>
      </c>
    </row>
    <row r="9" spans="1:4" s="93" customFormat="1" ht="24.75" customHeight="1">
      <c r="A9" s="45">
        <v>4</v>
      </c>
      <c r="B9" s="63" t="s">
        <v>429</v>
      </c>
      <c r="C9" s="44">
        <v>2015</v>
      </c>
      <c r="D9" s="89">
        <v>3239.82</v>
      </c>
    </row>
    <row r="10" spans="1:4" s="93" customFormat="1" ht="24.75" customHeight="1">
      <c r="A10" s="45">
        <v>5</v>
      </c>
      <c r="B10" s="63" t="s">
        <v>427</v>
      </c>
      <c r="C10" s="44">
        <v>2016</v>
      </c>
      <c r="D10" s="89">
        <v>579</v>
      </c>
    </row>
    <row r="11" spans="1:4" s="93" customFormat="1" ht="24.75" customHeight="1">
      <c r="A11" s="45">
        <v>6</v>
      </c>
      <c r="B11" s="63" t="s">
        <v>428</v>
      </c>
      <c r="C11" s="44">
        <v>2016</v>
      </c>
      <c r="D11" s="89">
        <v>1659</v>
      </c>
    </row>
    <row r="12" spans="1:4" s="93" customFormat="1" ht="24.75" customHeight="1">
      <c r="A12" s="45">
        <v>7</v>
      </c>
      <c r="B12" s="63" t="s">
        <v>504</v>
      </c>
      <c r="C12" s="44">
        <v>2018</v>
      </c>
      <c r="D12" s="89">
        <v>3549</v>
      </c>
    </row>
    <row r="13" spans="1:4" s="93" customFormat="1" ht="24.75" customHeight="1">
      <c r="A13" s="45">
        <v>8</v>
      </c>
      <c r="B13" s="63" t="s">
        <v>505</v>
      </c>
      <c r="C13" s="44">
        <v>2017</v>
      </c>
      <c r="D13" s="89">
        <v>4549</v>
      </c>
    </row>
    <row r="14" spans="1:4" s="93" customFormat="1" ht="24.75" customHeight="1">
      <c r="A14" s="45">
        <v>9</v>
      </c>
      <c r="B14" s="63" t="s">
        <v>506</v>
      </c>
      <c r="C14" s="44">
        <v>2017</v>
      </c>
      <c r="D14" s="89">
        <v>2049</v>
      </c>
    </row>
    <row r="15" spans="1:4" s="93" customFormat="1" ht="24.75" customHeight="1">
      <c r="A15" s="45">
        <v>10</v>
      </c>
      <c r="B15" s="63" t="s">
        <v>507</v>
      </c>
      <c r="C15" s="44">
        <v>2017</v>
      </c>
      <c r="D15" s="89">
        <v>5998</v>
      </c>
    </row>
    <row r="16" spans="1:4" s="93" customFormat="1" ht="24.75" customHeight="1">
      <c r="A16" s="45">
        <v>11</v>
      </c>
      <c r="B16" s="63" t="s">
        <v>508</v>
      </c>
      <c r="C16" s="44">
        <v>2018</v>
      </c>
      <c r="D16" s="89">
        <v>789</v>
      </c>
    </row>
    <row r="17" spans="1:4" s="93" customFormat="1" ht="24.75" customHeight="1">
      <c r="A17" s="45">
        <v>12</v>
      </c>
      <c r="B17" s="63" t="s">
        <v>509</v>
      </c>
      <c r="C17" s="44">
        <v>2018</v>
      </c>
      <c r="D17" s="89">
        <v>1552</v>
      </c>
    </row>
    <row r="18" spans="1:4" s="121" customFormat="1" ht="24.75" customHeight="1">
      <c r="A18" s="45">
        <v>13</v>
      </c>
      <c r="B18" s="63" t="s">
        <v>579</v>
      </c>
      <c r="C18" s="44">
        <v>2018</v>
      </c>
      <c r="D18" s="89">
        <v>449</v>
      </c>
    </row>
    <row r="19" spans="1:4" s="121" customFormat="1" ht="24.75" customHeight="1">
      <c r="A19" s="45">
        <v>14</v>
      </c>
      <c r="B19" s="63" t="s">
        <v>580</v>
      </c>
      <c r="C19" s="44">
        <v>2018</v>
      </c>
      <c r="D19" s="89">
        <v>569</v>
      </c>
    </row>
    <row r="20" spans="1:4" s="121" customFormat="1" ht="24.75" customHeight="1">
      <c r="A20" s="45">
        <v>15</v>
      </c>
      <c r="B20" s="63" t="s">
        <v>581</v>
      </c>
      <c r="C20" s="44">
        <v>2018</v>
      </c>
      <c r="D20" s="89">
        <v>2675</v>
      </c>
    </row>
    <row r="21" spans="1:4" s="121" customFormat="1" ht="24.75" customHeight="1">
      <c r="A21" s="45">
        <v>16</v>
      </c>
      <c r="B21" s="63" t="s">
        <v>582</v>
      </c>
      <c r="C21" s="44">
        <v>2018</v>
      </c>
      <c r="D21" s="89">
        <v>2099</v>
      </c>
    </row>
    <row r="22" spans="1:4" s="121" customFormat="1" ht="24.75" customHeight="1">
      <c r="A22" s="45">
        <v>17</v>
      </c>
      <c r="B22" s="63" t="s">
        <v>583</v>
      </c>
      <c r="C22" s="44">
        <v>2015</v>
      </c>
      <c r="D22" s="89">
        <v>2499</v>
      </c>
    </row>
    <row r="23" spans="1:4" s="121" customFormat="1" ht="24.75" customHeight="1">
      <c r="A23" s="45">
        <v>18</v>
      </c>
      <c r="B23" s="63" t="s">
        <v>584</v>
      </c>
      <c r="C23" s="44">
        <v>2015</v>
      </c>
      <c r="D23" s="89">
        <v>1898</v>
      </c>
    </row>
    <row r="24" spans="1:4" s="121" customFormat="1" ht="24.75" customHeight="1">
      <c r="A24" s="45">
        <v>19</v>
      </c>
      <c r="B24" s="63" t="s">
        <v>585</v>
      </c>
      <c r="C24" s="44">
        <v>2015</v>
      </c>
      <c r="D24" s="89">
        <v>1827</v>
      </c>
    </row>
    <row r="25" spans="1:4" s="121" customFormat="1" ht="24.75" customHeight="1">
      <c r="A25" s="45">
        <v>20</v>
      </c>
      <c r="B25" s="63" t="s">
        <v>586</v>
      </c>
      <c r="C25" s="44">
        <v>2018</v>
      </c>
      <c r="D25" s="122">
        <v>899</v>
      </c>
    </row>
    <row r="26" spans="1:4" s="121" customFormat="1" ht="24.75" customHeight="1">
      <c r="A26" s="45">
        <v>21</v>
      </c>
      <c r="B26" s="63" t="s">
        <v>697</v>
      </c>
      <c r="C26" s="44">
        <v>2018</v>
      </c>
      <c r="D26" s="122">
        <f>2*3449</f>
        <v>6898</v>
      </c>
    </row>
    <row r="27" spans="1:4" s="121" customFormat="1" ht="24.75" customHeight="1">
      <c r="A27" s="45">
        <v>22</v>
      </c>
      <c r="B27" s="63" t="s">
        <v>587</v>
      </c>
      <c r="C27" s="44">
        <v>2015</v>
      </c>
      <c r="D27" s="122">
        <v>2499</v>
      </c>
    </row>
    <row r="28" spans="1:4" s="121" customFormat="1" ht="24.75" customHeight="1">
      <c r="A28" s="45">
        <v>23</v>
      </c>
      <c r="B28" s="63" t="s">
        <v>588</v>
      </c>
      <c r="C28" s="44">
        <v>2015</v>
      </c>
      <c r="D28" s="122">
        <v>2800.93</v>
      </c>
    </row>
    <row r="29" spans="1:4" s="121" customFormat="1" ht="24.75" customHeight="1">
      <c r="A29" s="45">
        <v>24</v>
      </c>
      <c r="B29" s="63" t="s">
        <v>589</v>
      </c>
      <c r="C29" s="44">
        <v>2015</v>
      </c>
      <c r="D29" s="122">
        <v>2029</v>
      </c>
    </row>
    <row r="30" spans="1:4" s="121" customFormat="1" ht="24.75" customHeight="1">
      <c r="A30" s="45">
        <v>25</v>
      </c>
      <c r="B30" s="63" t="s">
        <v>590</v>
      </c>
      <c r="C30" s="44">
        <v>2015</v>
      </c>
      <c r="D30" s="122">
        <v>459</v>
      </c>
    </row>
    <row r="31" spans="1:4" s="121" customFormat="1" ht="24.75" customHeight="1">
      <c r="A31" s="45">
        <v>26</v>
      </c>
      <c r="B31" s="63" t="s">
        <v>698</v>
      </c>
      <c r="C31" s="44">
        <v>2018</v>
      </c>
      <c r="D31" s="122">
        <f>2*1039</f>
        <v>2078</v>
      </c>
    </row>
    <row r="32" spans="1:4" s="121" customFormat="1" ht="24.75" customHeight="1">
      <c r="A32" s="45">
        <v>27</v>
      </c>
      <c r="B32" s="41" t="s">
        <v>591</v>
      </c>
      <c r="C32" s="44">
        <v>2018</v>
      </c>
      <c r="D32" s="123">
        <v>849</v>
      </c>
    </row>
    <row r="33" spans="1:4" s="121" customFormat="1" ht="24.75" customHeight="1">
      <c r="A33" s="45">
        <v>28</v>
      </c>
      <c r="B33" s="41" t="s">
        <v>699</v>
      </c>
      <c r="C33" s="44">
        <v>2019</v>
      </c>
      <c r="D33" s="123">
        <f>2*995</f>
        <v>1990</v>
      </c>
    </row>
    <row r="34" spans="1:4" s="121" customFormat="1" ht="24.75" customHeight="1">
      <c r="A34" s="45">
        <v>29</v>
      </c>
      <c r="B34" s="63" t="s">
        <v>592</v>
      </c>
      <c r="C34" s="44">
        <v>2015</v>
      </c>
      <c r="D34" s="123">
        <v>1299</v>
      </c>
    </row>
    <row r="35" spans="1:4" s="121" customFormat="1" ht="24.75" customHeight="1">
      <c r="A35" s="45">
        <v>30</v>
      </c>
      <c r="B35" s="41" t="s">
        <v>593</v>
      </c>
      <c r="C35" s="44">
        <v>2015</v>
      </c>
      <c r="D35" s="123">
        <v>366</v>
      </c>
    </row>
    <row r="36" spans="1:4" s="121" customFormat="1" ht="24.75" customHeight="1">
      <c r="A36" s="45">
        <v>31</v>
      </c>
      <c r="B36" s="41" t="s">
        <v>594</v>
      </c>
      <c r="C36" s="44">
        <v>2015</v>
      </c>
      <c r="D36" s="123">
        <v>849</v>
      </c>
    </row>
    <row r="37" spans="1:4" s="121" customFormat="1" ht="24.75" customHeight="1">
      <c r="A37" s="45">
        <v>32</v>
      </c>
      <c r="B37" s="41" t="s">
        <v>595</v>
      </c>
      <c r="C37" s="44">
        <v>2015</v>
      </c>
      <c r="D37" s="123">
        <v>1119.99</v>
      </c>
    </row>
    <row r="38" spans="1:4" s="121" customFormat="1" ht="24.75" customHeight="1">
      <c r="A38" s="45">
        <v>33</v>
      </c>
      <c r="B38" s="41" t="s">
        <v>596</v>
      </c>
      <c r="C38" s="44">
        <v>2015</v>
      </c>
      <c r="D38" s="123">
        <v>1280</v>
      </c>
    </row>
    <row r="39" spans="1:4" s="121" customFormat="1" ht="24.75" customHeight="1">
      <c r="A39" s="45">
        <v>34</v>
      </c>
      <c r="B39" s="41" t="s">
        <v>597</v>
      </c>
      <c r="C39" s="44">
        <v>2019</v>
      </c>
      <c r="D39" s="123">
        <v>849</v>
      </c>
    </row>
    <row r="40" spans="1:4" s="121" customFormat="1" ht="24.75" customHeight="1">
      <c r="A40" s="45">
        <v>35</v>
      </c>
      <c r="B40" s="41" t="s">
        <v>590</v>
      </c>
      <c r="C40" s="44">
        <v>2019</v>
      </c>
      <c r="D40" s="123">
        <v>3899</v>
      </c>
    </row>
    <row r="41" spans="1:4" s="121" customFormat="1" ht="24.75" customHeight="1">
      <c r="A41" s="45">
        <v>36</v>
      </c>
      <c r="B41" s="41" t="s">
        <v>598</v>
      </c>
      <c r="C41" s="44">
        <v>2019</v>
      </c>
      <c r="D41" s="123">
        <v>3599</v>
      </c>
    </row>
    <row r="42" spans="1:4" s="121" customFormat="1" ht="24.75" customHeight="1">
      <c r="A42" s="45">
        <v>37</v>
      </c>
      <c r="B42" s="41" t="s">
        <v>599</v>
      </c>
      <c r="C42" s="44">
        <v>2019</v>
      </c>
      <c r="D42" s="123">
        <v>3899</v>
      </c>
    </row>
    <row r="43" spans="1:4" s="121" customFormat="1" ht="24.75" customHeight="1">
      <c r="A43" s="45">
        <v>38</v>
      </c>
      <c r="B43" s="41" t="s">
        <v>599</v>
      </c>
      <c r="C43" s="44">
        <v>2019</v>
      </c>
      <c r="D43" s="123">
        <v>3899</v>
      </c>
    </row>
    <row r="44" spans="1:4" s="1" customFormat="1" ht="24.75" customHeight="1">
      <c r="A44" s="45">
        <v>39</v>
      </c>
      <c r="B44" s="41" t="s">
        <v>600</v>
      </c>
      <c r="C44" s="44">
        <v>2019</v>
      </c>
      <c r="D44" s="123">
        <v>2600</v>
      </c>
    </row>
    <row r="45" spans="1:4" s="1" customFormat="1" ht="24.75" customHeight="1">
      <c r="A45" s="45">
        <v>40</v>
      </c>
      <c r="B45" s="35" t="s">
        <v>601</v>
      </c>
      <c r="C45" s="2">
        <v>2018</v>
      </c>
      <c r="D45" s="71">
        <v>1525</v>
      </c>
    </row>
    <row r="46" spans="1:4" s="1" customFormat="1" ht="24.75" customHeight="1">
      <c r="A46" s="45">
        <v>41</v>
      </c>
      <c r="B46" s="63" t="s">
        <v>694</v>
      </c>
      <c r="C46" s="44">
        <v>2020</v>
      </c>
      <c r="D46" s="89">
        <f>2*2999</f>
        <v>5998</v>
      </c>
    </row>
    <row r="47" spans="1:4" s="1" customFormat="1" ht="24.75" customHeight="1">
      <c r="A47" s="45">
        <v>42</v>
      </c>
      <c r="B47" s="35" t="s">
        <v>700</v>
      </c>
      <c r="C47" s="2">
        <v>2019</v>
      </c>
      <c r="D47" s="71">
        <v>3249</v>
      </c>
    </row>
    <row r="48" spans="1:4" s="5" customFormat="1" ht="15" customHeight="1">
      <c r="A48" s="249" t="s">
        <v>5</v>
      </c>
      <c r="B48" s="249"/>
      <c r="C48" s="249"/>
      <c r="D48" s="55">
        <f>SUM(D6:D47)</f>
        <v>100750.84000000001</v>
      </c>
    </row>
    <row r="49" spans="1:4" s="5" customFormat="1" ht="24.75" customHeight="1">
      <c r="A49" s="247" t="s">
        <v>618</v>
      </c>
      <c r="B49" s="247"/>
      <c r="C49" s="247"/>
      <c r="D49" s="247"/>
    </row>
    <row r="50" spans="1:4" ht="33" customHeight="1">
      <c r="A50" s="169" t="s">
        <v>0</v>
      </c>
      <c r="B50" s="169" t="s">
        <v>3</v>
      </c>
      <c r="C50" s="173" t="s">
        <v>4</v>
      </c>
      <c r="D50" s="87" t="s">
        <v>536</v>
      </c>
    </row>
    <row r="51" spans="1:4" ht="24.75" customHeight="1">
      <c r="A51" s="6">
        <v>1</v>
      </c>
      <c r="B51" s="70" t="s">
        <v>409</v>
      </c>
      <c r="C51" s="85">
        <v>2015</v>
      </c>
      <c r="D51" s="97">
        <v>1989</v>
      </c>
    </row>
    <row r="52" spans="1:4" ht="24.75" customHeight="1">
      <c r="A52" s="6">
        <v>2</v>
      </c>
      <c r="B52" s="70" t="s">
        <v>510</v>
      </c>
      <c r="C52" s="85">
        <v>2017</v>
      </c>
      <c r="D52" s="97">
        <v>2145</v>
      </c>
    </row>
    <row r="53" spans="1:4" s="1" customFormat="1" ht="24.75" customHeight="1">
      <c r="A53" s="6">
        <v>3</v>
      </c>
      <c r="B53" s="35" t="s">
        <v>616</v>
      </c>
      <c r="C53" s="2">
        <v>2015</v>
      </c>
      <c r="D53" s="69">
        <v>1891</v>
      </c>
    </row>
    <row r="54" spans="1:4" s="1" customFormat="1" ht="24.75" customHeight="1">
      <c r="A54" s="6">
        <v>4</v>
      </c>
      <c r="B54" s="35" t="s">
        <v>602</v>
      </c>
      <c r="C54" s="2">
        <v>2018</v>
      </c>
      <c r="D54" s="69">
        <v>2499</v>
      </c>
    </row>
    <row r="55" spans="1:4" s="1" customFormat="1" ht="24.75" customHeight="1">
      <c r="A55" s="6">
        <v>5</v>
      </c>
      <c r="B55" s="35" t="s">
        <v>603</v>
      </c>
      <c r="C55" s="2">
        <v>2018</v>
      </c>
      <c r="D55" s="69">
        <v>4348</v>
      </c>
    </row>
    <row r="56" spans="1:4" s="1" customFormat="1" ht="24.75" customHeight="1">
      <c r="A56" s="6">
        <v>6</v>
      </c>
      <c r="B56" s="35" t="s">
        <v>604</v>
      </c>
      <c r="C56" s="2"/>
      <c r="D56" s="69">
        <v>2149</v>
      </c>
    </row>
    <row r="57" spans="1:4" s="1" customFormat="1" ht="24.75" customHeight="1">
      <c r="A57" s="6">
        <v>7</v>
      </c>
      <c r="B57" s="35" t="s">
        <v>605</v>
      </c>
      <c r="C57" s="2">
        <v>2018</v>
      </c>
      <c r="D57" s="69">
        <v>3649</v>
      </c>
    </row>
    <row r="58" spans="1:4" s="1" customFormat="1" ht="24.75" customHeight="1">
      <c r="A58" s="6">
        <v>8</v>
      </c>
      <c r="B58" s="35" t="s">
        <v>606</v>
      </c>
      <c r="C58" s="2">
        <v>2018</v>
      </c>
      <c r="D58" s="69">
        <v>3255.99</v>
      </c>
    </row>
    <row r="59" spans="1:4" s="1" customFormat="1" ht="24.75" customHeight="1">
      <c r="A59" s="6">
        <v>9</v>
      </c>
      <c r="B59" s="35" t="s">
        <v>607</v>
      </c>
      <c r="C59" s="2">
        <v>2015</v>
      </c>
      <c r="D59" s="69">
        <v>4900</v>
      </c>
    </row>
    <row r="60" spans="1:4" s="1" customFormat="1" ht="24.75" customHeight="1">
      <c r="A60" s="6">
        <v>10</v>
      </c>
      <c r="B60" s="124" t="s">
        <v>608</v>
      </c>
      <c r="C60" s="2">
        <v>2018</v>
      </c>
      <c r="D60" s="125">
        <v>1699</v>
      </c>
    </row>
    <row r="61" spans="1:4" s="1" customFormat="1" ht="24.75" customHeight="1">
      <c r="A61" s="6">
        <v>11</v>
      </c>
      <c r="B61" s="124" t="s">
        <v>609</v>
      </c>
      <c r="C61" s="2">
        <v>2019</v>
      </c>
      <c r="D61" s="125">
        <v>2499</v>
      </c>
    </row>
    <row r="62" spans="1:4" s="1" customFormat="1" ht="24.75" customHeight="1">
      <c r="A62" s="6">
        <v>12</v>
      </c>
      <c r="B62" s="124" t="s">
        <v>610</v>
      </c>
      <c r="C62" s="2">
        <v>2019</v>
      </c>
      <c r="D62" s="125">
        <v>13552</v>
      </c>
    </row>
    <row r="63" spans="1:4" s="1" customFormat="1" ht="24.75" customHeight="1">
      <c r="A63" s="6">
        <v>13</v>
      </c>
      <c r="B63" s="124" t="s">
        <v>611</v>
      </c>
      <c r="C63" s="2">
        <v>2019</v>
      </c>
      <c r="D63" s="125">
        <v>1749</v>
      </c>
    </row>
    <row r="64" spans="1:4" s="1" customFormat="1" ht="24.75" customHeight="1">
      <c r="A64" s="6">
        <v>14</v>
      </c>
      <c r="B64" s="124" t="s">
        <v>612</v>
      </c>
      <c r="C64" s="2">
        <v>2015</v>
      </c>
      <c r="D64" s="126">
        <v>3829</v>
      </c>
    </row>
    <row r="65" spans="1:4" s="1" customFormat="1" ht="24.75" customHeight="1">
      <c r="A65" s="6">
        <v>15</v>
      </c>
      <c r="B65" s="124" t="s">
        <v>613</v>
      </c>
      <c r="C65" s="2">
        <v>2018</v>
      </c>
      <c r="D65" s="125">
        <v>1359.99</v>
      </c>
    </row>
    <row r="66" spans="1:4" s="1" customFormat="1" ht="24.75" customHeight="1">
      <c r="A66" s="6">
        <v>16</v>
      </c>
      <c r="B66" s="124" t="s">
        <v>614</v>
      </c>
      <c r="C66" s="2">
        <v>2017</v>
      </c>
      <c r="D66" s="125">
        <v>1749</v>
      </c>
    </row>
    <row r="67" spans="1:4" s="1" customFormat="1" ht="24.75" customHeight="1">
      <c r="A67" s="6">
        <v>17</v>
      </c>
      <c r="B67" s="124" t="s">
        <v>615</v>
      </c>
      <c r="C67" s="2">
        <v>2018</v>
      </c>
      <c r="D67" s="125">
        <v>3429</v>
      </c>
    </row>
    <row r="68" spans="1:4" s="1" customFormat="1" ht="24.75" customHeight="1">
      <c r="A68" s="6">
        <v>18</v>
      </c>
      <c r="B68" s="63" t="s">
        <v>696</v>
      </c>
      <c r="C68" s="44">
        <v>2020</v>
      </c>
      <c r="D68" s="89">
        <v>2899</v>
      </c>
    </row>
    <row r="69" spans="1:4" s="1" customFormat="1" ht="24.75" customHeight="1">
      <c r="A69" s="6">
        <v>19</v>
      </c>
      <c r="B69" s="124" t="s">
        <v>702</v>
      </c>
      <c r="C69" s="2">
        <v>2019</v>
      </c>
      <c r="D69" s="125">
        <v>2890</v>
      </c>
    </row>
    <row r="70" spans="1:4" s="1" customFormat="1" ht="24.75" customHeight="1">
      <c r="A70" s="6">
        <v>20</v>
      </c>
      <c r="B70" s="124" t="s">
        <v>703</v>
      </c>
      <c r="C70" s="2">
        <v>2020</v>
      </c>
      <c r="D70" s="125">
        <v>1989</v>
      </c>
    </row>
    <row r="71" spans="1:5" s="5" customFormat="1" ht="15" customHeight="1">
      <c r="A71" s="249" t="s">
        <v>5</v>
      </c>
      <c r="B71" s="249"/>
      <c r="C71" s="249"/>
      <c r="D71" s="49">
        <f>SUM(D51:D70)</f>
        <v>64469.979999999996</v>
      </c>
      <c r="E71" s="171"/>
    </row>
    <row r="72" spans="1:4" s="5" customFormat="1" ht="24.75" customHeight="1">
      <c r="A72" s="247" t="s">
        <v>619</v>
      </c>
      <c r="B72" s="247"/>
      <c r="C72" s="247"/>
      <c r="D72" s="247"/>
    </row>
    <row r="73" spans="1:4" ht="33" customHeight="1">
      <c r="A73" s="113" t="s">
        <v>0</v>
      </c>
      <c r="B73" s="113" t="s">
        <v>3</v>
      </c>
      <c r="C73" s="173" t="s">
        <v>4</v>
      </c>
      <c r="D73" s="87" t="s">
        <v>536</v>
      </c>
    </row>
    <row r="74" spans="1:4" ht="27" customHeight="1">
      <c r="A74" s="6">
        <v>1</v>
      </c>
      <c r="B74" s="35" t="s">
        <v>620</v>
      </c>
      <c r="C74" s="2">
        <v>2019</v>
      </c>
      <c r="D74" s="69">
        <v>9976.6</v>
      </c>
    </row>
    <row r="75" spans="1:4" ht="30" customHeight="1">
      <c r="A75" s="6">
        <v>2</v>
      </c>
      <c r="B75" s="124" t="s">
        <v>621</v>
      </c>
      <c r="C75" s="2">
        <v>2015</v>
      </c>
      <c r="D75" s="125">
        <v>3000</v>
      </c>
    </row>
    <row r="76" spans="1:4" ht="30" customHeight="1">
      <c r="A76" s="6">
        <v>3</v>
      </c>
      <c r="B76" s="124" t="s">
        <v>622</v>
      </c>
      <c r="C76" s="2">
        <v>2015</v>
      </c>
      <c r="D76" s="125">
        <v>3000</v>
      </c>
    </row>
    <row r="77" spans="1:4" s="5" customFormat="1" ht="15" customHeight="1">
      <c r="A77" s="249" t="s">
        <v>5</v>
      </c>
      <c r="B77" s="249"/>
      <c r="C77" s="249"/>
      <c r="D77" s="49">
        <f>SUM(D74:D76)</f>
        <v>15976.6</v>
      </c>
    </row>
    <row r="78" spans="1:4" s="91" customFormat="1" ht="12.75" customHeight="1">
      <c r="A78" s="60"/>
      <c r="B78" s="94"/>
      <c r="C78" s="60"/>
      <c r="D78" s="61"/>
    </row>
    <row r="79" spans="1:4" s="5" customFormat="1" ht="15.75" customHeight="1">
      <c r="A79" s="248" t="s">
        <v>550</v>
      </c>
      <c r="B79" s="248"/>
      <c r="C79" s="248"/>
      <c r="D79" s="248"/>
    </row>
    <row r="80" spans="1:4" ht="24.75" customHeight="1">
      <c r="A80" s="247" t="s">
        <v>617</v>
      </c>
      <c r="B80" s="247"/>
      <c r="C80" s="247"/>
      <c r="D80" s="247"/>
    </row>
    <row r="81" spans="1:4" ht="33" customHeight="1">
      <c r="A81" s="57" t="s">
        <v>0</v>
      </c>
      <c r="B81" s="57" t="s">
        <v>3</v>
      </c>
      <c r="C81" s="173" t="s">
        <v>4</v>
      </c>
      <c r="D81" s="87" t="s">
        <v>536</v>
      </c>
    </row>
    <row r="82" spans="1:4" s="91" customFormat="1" ht="24.75" customHeight="1">
      <c r="A82" s="45">
        <v>1</v>
      </c>
      <c r="B82" s="95" t="s">
        <v>410</v>
      </c>
      <c r="C82" s="86">
        <v>2015</v>
      </c>
      <c r="D82" s="98">
        <v>2099</v>
      </c>
    </row>
    <row r="83" spans="1:4" s="91" customFormat="1" ht="24.75" customHeight="1">
      <c r="A83" s="45">
        <v>2</v>
      </c>
      <c r="B83" s="95" t="s">
        <v>431</v>
      </c>
      <c r="C83" s="86">
        <v>2015</v>
      </c>
      <c r="D83" s="98">
        <v>520</v>
      </c>
    </row>
    <row r="84" spans="1:4" s="91" customFormat="1" ht="24.75" customHeight="1">
      <c r="A84" s="45">
        <v>3</v>
      </c>
      <c r="B84" s="95" t="s">
        <v>411</v>
      </c>
      <c r="C84" s="86">
        <v>2015</v>
      </c>
      <c r="D84" s="98">
        <v>2988.9</v>
      </c>
    </row>
    <row r="85" spans="1:4" s="91" customFormat="1" ht="24.75" customHeight="1">
      <c r="A85" s="45">
        <v>4</v>
      </c>
      <c r="B85" s="95" t="s">
        <v>412</v>
      </c>
      <c r="C85" s="86">
        <v>2015</v>
      </c>
      <c r="D85" s="98">
        <v>923.73</v>
      </c>
    </row>
    <row r="86" spans="1:4" s="91" customFormat="1" ht="24.75" customHeight="1">
      <c r="A86" s="45">
        <v>5</v>
      </c>
      <c r="B86" s="95" t="s">
        <v>413</v>
      </c>
      <c r="C86" s="86">
        <v>2015</v>
      </c>
      <c r="D86" s="98">
        <v>322.28</v>
      </c>
    </row>
    <row r="87" spans="1:4" s="91" customFormat="1" ht="24.75" customHeight="1">
      <c r="A87" s="45">
        <v>6</v>
      </c>
      <c r="B87" s="95" t="s">
        <v>468</v>
      </c>
      <c r="C87" s="86">
        <v>2016</v>
      </c>
      <c r="D87" s="98">
        <v>440</v>
      </c>
    </row>
    <row r="88" spans="1:4" s="91" customFormat="1" ht="24.75" customHeight="1">
      <c r="A88" s="45">
        <v>7</v>
      </c>
      <c r="B88" s="95" t="s">
        <v>467</v>
      </c>
      <c r="C88" s="86">
        <v>2016</v>
      </c>
      <c r="D88" s="98">
        <v>485</v>
      </c>
    </row>
    <row r="89" spans="1:4" s="91" customFormat="1" ht="24.75" customHeight="1">
      <c r="A89" s="45">
        <v>8</v>
      </c>
      <c r="B89" s="95" t="s">
        <v>432</v>
      </c>
      <c r="C89" s="86">
        <v>2016</v>
      </c>
      <c r="D89" s="98">
        <v>2260</v>
      </c>
    </row>
    <row r="90" spans="1:4" s="91" customFormat="1" ht="24.75" customHeight="1">
      <c r="A90" s="45">
        <v>9</v>
      </c>
      <c r="B90" s="95" t="s">
        <v>433</v>
      </c>
      <c r="C90" s="86">
        <v>2016</v>
      </c>
      <c r="D90" s="98">
        <v>500</v>
      </c>
    </row>
    <row r="91" spans="1:4" s="91" customFormat="1" ht="24.75" customHeight="1">
      <c r="A91" s="45">
        <v>10</v>
      </c>
      <c r="B91" s="95" t="s">
        <v>434</v>
      </c>
      <c r="C91" s="86">
        <v>2015</v>
      </c>
      <c r="D91" s="98">
        <v>8511.6</v>
      </c>
    </row>
    <row r="92" spans="1:4" s="91" customFormat="1" ht="24.75" customHeight="1">
      <c r="A92" s="45">
        <v>11</v>
      </c>
      <c r="B92" s="95" t="s">
        <v>467</v>
      </c>
      <c r="C92" s="86">
        <v>2016</v>
      </c>
      <c r="D92" s="98">
        <v>498</v>
      </c>
    </row>
    <row r="93" spans="1:4" s="91" customFormat="1" ht="24.75" customHeight="1">
      <c r="A93" s="45">
        <v>12</v>
      </c>
      <c r="B93" s="95" t="s">
        <v>474</v>
      </c>
      <c r="C93" s="86">
        <v>2017</v>
      </c>
      <c r="D93" s="98">
        <v>2245</v>
      </c>
    </row>
    <row r="94" spans="1:4" s="91" customFormat="1" ht="24.75" customHeight="1">
      <c r="A94" s="45">
        <v>13</v>
      </c>
      <c r="B94" s="95" t="s">
        <v>743</v>
      </c>
      <c r="C94" s="86">
        <v>2017</v>
      </c>
      <c r="D94" s="98">
        <f>2*2295</f>
        <v>4590</v>
      </c>
    </row>
    <row r="95" spans="1:4" s="91" customFormat="1" ht="24.75" customHeight="1">
      <c r="A95" s="45">
        <v>14</v>
      </c>
      <c r="B95" s="95" t="s">
        <v>475</v>
      </c>
      <c r="C95" s="86">
        <v>2017</v>
      </c>
      <c r="D95" s="98">
        <v>500</v>
      </c>
    </row>
    <row r="96" spans="1:4" s="91" customFormat="1" ht="24.75" customHeight="1">
      <c r="A96" s="45">
        <v>15</v>
      </c>
      <c r="B96" s="95" t="s">
        <v>414</v>
      </c>
      <c r="C96" s="86">
        <v>2017</v>
      </c>
      <c r="D96" s="98">
        <v>750</v>
      </c>
    </row>
    <row r="97" spans="1:4" s="91" customFormat="1" ht="24.75" customHeight="1">
      <c r="A97" s="45">
        <v>16</v>
      </c>
      <c r="B97" s="176" t="s">
        <v>476</v>
      </c>
      <c r="C97" s="177">
        <v>2017</v>
      </c>
      <c r="D97" s="178">
        <v>9998</v>
      </c>
    </row>
    <row r="98" spans="1:4" s="121" customFormat="1" ht="24.75" customHeight="1">
      <c r="A98" s="45">
        <v>17</v>
      </c>
      <c r="B98" s="139" t="s">
        <v>474</v>
      </c>
      <c r="C98" s="174">
        <v>2018</v>
      </c>
      <c r="D98" s="122">
        <v>2050</v>
      </c>
    </row>
    <row r="99" spans="1:4" s="121" customFormat="1" ht="24.75" customHeight="1">
      <c r="A99" s="45">
        <v>18</v>
      </c>
      <c r="B99" s="139" t="s">
        <v>633</v>
      </c>
      <c r="C99" s="174">
        <v>2018</v>
      </c>
      <c r="D99" s="122">
        <v>123</v>
      </c>
    </row>
    <row r="100" spans="1:4" s="121" customFormat="1" ht="24.75" customHeight="1">
      <c r="A100" s="45">
        <v>19</v>
      </c>
      <c r="B100" s="139" t="s">
        <v>474</v>
      </c>
      <c r="C100" s="174">
        <v>2018</v>
      </c>
      <c r="D100" s="122">
        <v>2000</v>
      </c>
    </row>
    <row r="101" spans="1:4" s="121" customFormat="1" ht="24.75" customHeight="1">
      <c r="A101" s="45">
        <v>20</v>
      </c>
      <c r="B101" s="63" t="s">
        <v>634</v>
      </c>
      <c r="C101" s="44">
        <v>2018</v>
      </c>
      <c r="D101" s="122">
        <v>1131.6</v>
      </c>
    </row>
    <row r="102" spans="1:4" s="121" customFormat="1" ht="24.75" customHeight="1">
      <c r="A102" s="45">
        <v>21</v>
      </c>
      <c r="B102" s="63" t="s">
        <v>635</v>
      </c>
      <c r="C102" s="44">
        <v>2018</v>
      </c>
      <c r="D102" s="122">
        <v>971.7</v>
      </c>
    </row>
    <row r="103" spans="1:4" s="121" customFormat="1" ht="24.75" customHeight="1">
      <c r="A103" s="45">
        <v>22</v>
      </c>
      <c r="B103" s="63" t="s">
        <v>636</v>
      </c>
      <c r="C103" s="44">
        <v>2018</v>
      </c>
      <c r="D103" s="122">
        <v>690</v>
      </c>
    </row>
    <row r="104" spans="1:4" s="121" customFormat="1" ht="24.75" customHeight="1">
      <c r="A104" s="45">
        <v>23</v>
      </c>
      <c r="B104" s="63" t="s">
        <v>637</v>
      </c>
      <c r="C104" s="44">
        <v>2019</v>
      </c>
      <c r="D104" s="122">
        <v>2850</v>
      </c>
    </row>
    <row r="105" spans="1:4" s="121" customFormat="1" ht="24.75" customHeight="1">
      <c r="A105" s="45">
        <v>24</v>
      </c>
      <c r="B105" s="63" t="s">
        <v>638</v>
      </c>
      <c r="C105" s="44">
        <v>2019</v>
      </c>
      <c r="D105" s="122">
        <v>7380</v>
      </c>
    </row>
    <row r="106" spans="1:4" s="121" customFormat="1" ht="24.75" customHeight="1">
      <c r="A106" s="45">
        <v>25</v>
      </c>
      <c r="B106" s="63" t="s">
        <v>639</v>
      </c>
      <c r="C106" s="44">
        <v>2019</v>
      </c>
      <c r="D106" s="122">
        <v>3300</v>
      </c>
    </row>
    <row r="107" spans="1:4" s="121" customFormat="1" ht="24.75" customHeight="1">
      <c r="A107" s="45">
        <v>26</v>
      </c>
      <c r="B107" s="63" t="s">
        <v>640</v>
      </c>
      <c r="C107" s="44">
        <v>2019</v>
      </c>
      <c r="D107" s="122">
        <v>4080</v>
      </c>
    </row>
    <row r="108" spans="1:4" s="1" customFormat="1" ht="24.75" customHeight="1">
      <c r="A108" s="45">
        <v>27</v>
      </c>
      <c r="B108" s="35" t="s">
        <v>744</v>
      </c>
      <c r="C108" s="2">
        <v>2019</v>
      </c>
      <c r="D108" s="138">
        <v>1559</v>
      </c>
    </row>
    <row r="109" spans="1:4" s="1" customFormat="1" ht="24.75" customHeight="1">
      <c r="A109" s="45">
        <v>28</v>
      </c>
      <c r="B109" s="35" t="s">
        <v>745</v>
      </c>
      <c r="C109" s="2">
        <v>2019</v>
      </c>
      <c r="D109" s="138">
        <v>2100</v>
      </c>
    </row>
    <row r="110" spans="1:4" s="5" customFormat="1" ht="15" customHeight="1">
      <c r="A110" s="249" t="s">
        <v>5</v>
      </c>
      <c r="B110" s="249"/>
      <c r="C110" s="249"/>
      <c r="D110" s="55">
        <f>SUM(D82:D109)</f>
        <v>65866.81</v>
      </c>
    </row>
    <row r="111" spans="1:4" s="5" customFormat="1" ht="24.75" customHeight="1">
      <c r="A111" s="247" t="s">
        <v>618</v>
      </c>
      <c r="B111" s="247"/>
      <c r="C111" s="247"/>
      <c r="D111" s="247"/>
    </row>
    <row r="112" spans="1:4" ht="33" customHeight="1">
      <c r="A112" s="57" t="s">
        <v>0</v>
      </c>
      <c r="B112" s="57" t="s">
        <v>3</v>
      </c>
      <c r="C112" s="173" t="s">
        <v>4</v>
      </c>
      <c r="D112" s="87" t="s">
        <v>536</v>
      </c>
    </row>
    <row r="113" spans="1:4" s="5" customFormat="1" ht="24.75" customHeight="1">
      <c r="A113" s="2">
        <v>1</v>
      </c>
      <c r="B113" s="14" t="s">
        <v>477</v>
      </c>
      <c r="C113" s="15">
        <v>2017</v>
      </c>
      <c r="D113" s="72">
        <v>300</v>
      </c>
    </row>
    <row r="114" spans="1:4" s="5" customFormat="1" ht="24.75" customHeight="1">
      <c r="A114" s="2">
        <v>2</v>
      </c>
      <c r="B114" s="14" t="s">
        <v>478</v>
      </c>
      <c r="C114" s="15">
        <v>2017</v>
      </c>
      <c r="D114" s="72">
        <v>699</v>
      </c>
    </row>
    <row r="115" spans="1:4" s="5" customFormat="1" ht="15" customHeight="1">
      <c r="A115" s="249" t="s">
        <v>5</v>
      </c>
      <c r="B115" s="249"/>
      <c r="C115" s="249"/>
      <c r="D115" s="55">
        <f>SUM(D113:D114)</f>
        <v>999</v>
      </c>
    </row>
    <row r="116" spans="1:4" s="91" customFormat="1" ht="12.75" customHeight="1">
      <c r="A116" s="60"/>
      <c r="B116" s="94"/>
      <c r="C116" s="60"/>
      <c r="D116" s="88"/>
    </row>
    <row r="117" spans="1:4" s="5" customFormat="1" ht="15" customHeight="1">
      <c r="A117" s="248" t="s">
        <v>556</v>
      </c>
      <c r="B117" s="248"/>
      <c r="C117" s="248"/>
      <c r="D117" s="248"/>
    </row>
    <row r="118" spans="1:4" ht="24.75" customHeight="1">
      <c r="A118" s="247" t="s">
        <v>617</v>
      </c>
      <c r="B118" s="247"/>
      <c r="C118" s="247"/>
      <c r="D118" s="247"/>
    </row>
    <row r="119" spans="1:4" ht="33" customHeight="1">
      <c r="A119" s="57" t="s">
        <v>0</v>
      </c>
      <c r="B119" s="57" t="s">
        <v>3</v>
      </c>
      <c r="C119" s="173" t="s">
        <v>4</v>
      </c>
      <c r="D119" s="87" t="s">
        <v>536</v>
      </c>
    </row>
    <row r="120" spans="1:4" s="92" customFormat="1" ht="24.75" customHeight="1">
      <c r="A120" s="2">
        <v>1</v>
      </c>
      <c r="B120" s="32" t="s">
        <v>466</v>
      </c>
      <c r="C120" s="33">
        <v>2015</v>
      </c>
      <c r="D120" s="71">
        <v>3712.4</v>
      </c>
    </row>
    <row r="121" spans="1:4" ht="24.75" customHeight="1">
      <c r="A121" s="2">
        <v>2</v>
      </c>
      <c r="B121" s="32" t="s">
        <v>435</v>
      </c>
      <c r="C121" s="33">
        <v>2015</v>
      </c>
      <c r="D121" s="71">
        <v>3810.8</v>
      </c>
    </row>
    <row r="122" spans="1:4" ht="24.75" customHeight="1">
      <c r="A122" s="2">
        <v>3</v>
      </c>
      <c r="B122" s="32" t="s">
        <v>517</v>
      </c>
      <c r="C122" s="33">
        <v>2017</v>
      </c>
      <c r="D122" s="71">
        <v>3837.6</v>
      </c>
    </row>
    <row r="123" spans="1:4" ht="24.75" customHeight="1">
      <c r="A123" s="2">
        <v>4</v>
      </c>
      <c r="B123" s="32" t="s">
        <v>518</v>
      </c>
      <c r="C123" s="33">
        <v>2017</v>
      </c>
      <c r="D123" s="71">
        <v>1057.8</v>
      </c>
    </row>
    <row r="124" spans="1:4" ht="24.75" customHeight="1">
      <c r="A124" s="2">
        <v>5</v>
      </c>
      <c r="B124" s="32" t="s">
        <v>752</v>
      </c>
      <c r="C124" s="33">
        <v>2019</v>
      </c>
      <c r="D124" s="71">
        <v>447.15</v>
      </c>
    </row>
    <row r="125" spans="1:4" ht="24.75" customHeight="1">
      <c r="A125" s="2">
        <v>6</v>
      </c>
      <c r="B125" s="32" t="s">
        <v>752</v>
      </c>
      <c r="C125" s="33">
        <v>2019</v>
      </c>
      <c r="D125" s="71">
        <v>447.15</v>
      </c>
    </row>
    <row r="126" spans="1:4" ht="24.75" customHeight="1">
      <c r="A126" s="2">
        <v>7</v>
      </c>
      <c r="B126" s="32" t="s">
        <v>753</v>
      </c>
      <c r="C126" s="33">
        <v>2019</v>
      </c>
      <c r="D126" s="71">
        <v>700</v>
      </c>
    </row>
    <row r="127" spans="1:4" ht="24.75" customHeight="1">
      <c r="A127" s="2">
        <v>8</v>
      </c>
      <c r="B127" s="32" t="s">
        <v>754</v>
      </c>
      <c r="C127" s="33">
        <v>2019</v>
      </c>
      <c r="D127" s="71">
        <v>730.68</v>
      </c>
    </row>
    <row r="128" spans="1:4" s="5" customFormat="1" ht="15" customHeight="1">
      <c r="A128" s="249" t="s">
        <v>5</v>
      </c>
      <c r="B128" s="249"/>
      <c r="C128" s="249"/>
      <c r="D128" s="55">
        <f>SUM(D120:D127)</f>
        <v>14743.58</v>
      </c>
    </row>
    <row r="129" spans="1:4" s="5" customFormat="1" ht="24.75" customHeight="1">
      <c r="A129" s="247" t="s">
        <v>618</v>
      </c>
      <c r="B129" s="247"/>
      <c r="C129" s="247"/>
      <c r="D129" s="247"/>
    </row>
    <row r="130" spans="1:4" ht="33" customHeight="1">
      <c r="A130" s="57" t="s">
        <v>0</v>
      </c>
      <c r="B130" s="57" t="s">
        <v>3</v>
      </c>
      <c r="C130" s="173" t="s">
        <v>4</v>
      </c>
      <c r="D130" s="87" t="s">
        <v>536</v>
      </c>
    </row>
    <row r="131" spans="1:4" s="5" customFormat="1" ht="24.75" customHeight="1">
      <c r="A131" s="39">
        <v>1</v>
      </c>
      <c r="B131" s="63" t="s">
        <v>415</v>
      </c>
      <c r="C131" s="44">
        <v>2015</v>
      </c>
      <c r="D131" s="89">
        <v>19780.66</v>
      </c>
    </row>
    <row r="132" spans="1:4" s="5" customFormat="1" ht="24.75" customHeight="1">
      <c r="A132" s="39">
        <v>2</v>
      </c>
      <c r="B132" s="63" t="s">
        <v>519</v>
      </c>
      <c r="C132" s="44">
        <v>2017</v>
      </c>
      <c r="D132" s="89">
        <v>2247.21</v>
      </c>
    </row>
    <row r="133" spans="1:4" s="5" customFormat="1" ht="28.5" customHeight="1">
      <c r="A133" s="44">
        <v>3</v>
      </c>
      <c r="B133" s="63" t="s">
        <v>643</v>
      </c>
      <c r="C133" s="44">
        <v>2019</v>
      </c>
      <c r="D133" s="89">
        <v>7134</v>
      </c>
    </row>
    <row r="134" spans="1:4" s="5" customFormat="1" ht="15" customHeight="1">
      <c r="A134" s="249" t="s">
        <v>5</v>
      </c>
      <c r="B134" s="249"/>
      <c r="C134" s="249"/>
      <c r="D134" s="55">
        <f>SUM(D131:D133)</f>
        <v>29161.87</v>
      </c>
    </row>
    <row r="135" spans="1:4" s="91" customFormat="1" ht="12.75" customHeight="1">
      <c r="A135" s="60"/>
      <c r="B135" s="94"/>
      <c r="C135" s="60"/>
      <c r="D135" s="88"/>
    </row>
    <row r="136" spans="1:4" s="5" customFormat="1" ht="15" customHeight="1">
      <c r="A136" s="248" t="s">
        <v>644</v>
      </c>
      <c r="B136" s="248"/>
      <c r="C136" s="248"/>
      <c r="D136" s="248"/>
    </row>
    <row r="137" spans="1:4" ht="24.75" customHeight="1">
      <c r="A137" s="247" t="s">
        <v>617</v>
      </c>
      <c r="B137" s="247"/>
      <c r="C137" s="247"/>
      <c r="D137" s="247"/>
    </row>
    <row r="138" spans="1:4" ht="33" customHeight="1">
      <c r="A138" s="173" t="s">
        <v>0</v>
      </c>
      <c r="B138" s="173" t="s">
        <v>3</v>
      </c>
      <c r="C138" s="173" t="s">
        <v>4</v>
      </c>
      <c r="D138" s="87" t="s">
        <v>536</v>
      </c>
    </row>
    <row r="139" spans="1:4" ht="24.75" customHeight="1">
      <c r="A139" s="2">
        <v>1</v>
      </c>
      <c r="B139" s="35" t="s">
        <v>287</v>
      </c>
      <c r="C139" s="2">
        <v>2016</v>
      </c>
      <c r="D139" s="69">
        <v>4756.01</v>
      </c>
    </row>
    <row r="140" spans="1:4" ht="24.75" customHeight="1">
      <c r="A140" s="2">
        <v>2</v>
      </c>
      <c r="B140" s="186" t="s">
        <v>646</v>
      </c>
      <c r="C140" s="184">
        <v>2018</v>
      </c>
      <c r="D140" s="185">
        <v>366</v>
      </c>
    </row>
    <row r="141" spans="1:4" ht="24.75" customHeight="1">
      <c r="A141" s="2">
        <v>3</v>
      </c>
      <c r="B141" s="124" t="s">
        <v>647</v>
      </c>
      <c r="C141" s="184">
        <v>2018</v>
      </c>
      <c r="D141" s="185">
        <v>1246.94</v>
      </c>
    </row>
    <row r="142" spans="1:4" ht="24.75" customHeight="1">
      <c r="A142" s="2">
        <v>4</v>
      </c>
      <c r="B142" s="187" t="s">
        <v>774</v>
      </c>
      <c r="C142" s="188">
        <v>2019</v>
      </c>
      <c r="D142" s="189">
        <v>4188.99</v>
      </c>
    </row>
    <row r="143" spans="1:5" s="5" customFormat="1" ht="15" customHeight="1">
      <c r="A143" s="249" t="s">
        <v>5</v>
      </c>
      <c r="B143" s="249"/>
      <c r="C143" s="249"/>
      <c r="D143" s="55">
        <f>SUM(D139:D142)</f>
        <v>10557.94</v>
      </c>
      <c r="E143" s="171"/>
    </row>
    <row r="144" spans="1:4" s="91" customFormat="1" ht="12.75" customHeight="1">
      <c r="A144" s="60"/>
      <c r="B144" s="94"/>
      <c r="C144" s="60"/>
      <c r="D144" s="88"/>
    </row>
    <row r="145" spans="1:4" s="5" customFormat="1" ht="15" customHeight="1">
      <c r="A145" s="248" t="s">
        <v>645</v>
      </c>
      <c r="B145" s="248"/>
      <c r="C145" s="248"/>
      <c r="D145" s="248"/>
    </row>
    <row r="146" spans="1:4" ht="24.75" customHeight="1">
      <c r="A146" s="247" t="s">
        <v>617</v>
      </c>
      <c r="B146" s="247"/>
      <c r="C146" s="247"/>
      <c r="D146" s="247"/>
    </row>
    <row r="147" spans="1:4" ht="33" customHeight="1">
      <c r="A147" s="57" t="s">
        <v>0</v>
      </c>
      <c r="B147" s="57" t="s">
        <v>3</v>
      </c>
      <c r="C147" s="173" t="s">
        <v>4</v>
      </c>
      <c r="D147" s="87" t="s">
        <v>536</v>
      </c>
    </row>
    <row r="148" spans="1:4" s="5" customFormat="1" ht="24.75" customHeight="1">
      <c r="A148" s="6">
        <v>1</v>
      </c>
      <c r="B148" s="35" t="s">
        <v>26</v>
      </c>
      <c r="C148" s="2">
        <v>2016</v>
      </c>
      <c r="D148" s="69">
        <v>4756.01</v>
      </c>
    </row>
    <row r="149" spans="1:4" s="5" customFormat="1" ht="24.75" customHeight="1">
      <c r="A149" s="6">
        <v>2</v>
      </c>
      <c r="B149" s="35" t="s">
        <v>470</v>
      </c>
      <c r="C149" s="2">
        <v>2016</v>
      </c>
      <c r="D149" s="99">
        <v>9102</v>
      </c>
    </row>
    <row r="150" spans="1:4" s="5" customFormat="1" ht="15" customHeight="1">
      <c r="A150" s="250" t="s">
        <v>326</v>
      </c>
      <c r="B150" s="250"/>
      <c r="C150" s="250"/>
      <c r="D150" s="100">
        <f>SUM(D148:D149)</f>
        <v>13858.01</v>
      </c>
    </row>
    <row r="151" spans="1:4" s="5" customFormat="1" ht="24.75" customHeight="1">
      <c r="A151" s="247" t="s">
        <v>618</v>
      </c>
      <c r="B151" s="247"/>
      <c r="C151" s="247"/>
      <c r="D151" s="247"/>
    </row>
    <row r="152" spans="1:4" ht="33" customHeight="1">
      <c r="A152" s="57" t="s">
        <v>0</v>
      </c>
      <c r="B152" s="57" t="s">
        <v>3</v>
      </c>
      <c r="C152" s="173" t="s">
        <v>4</v>
      </c>
      <c r="D152" s="87" t="s">
        <v>536</v>
      </c>
    </row>
    <row r="153" spans="1:4" ht="24.75" customHeight="1">
      <c r="A153" s="2">
        <v>1</v>
      </c>
      <c r="B153" s="35" t="s">
        <v>289</v>
      </c>
      <c r="C153" s="2">
        <v>2016</v>
      </c>
      <c r="D153" s="71">
        <v>31362.87</v>
      </c>
    </row>
    <row r="154" spans="1:4" ht="24.75" customHeight="1">
      <c r="A154" s="2">
        <v>2</v>
      </c>
      <c r="B154" s="35" t="s">
        <v>471</v>
      </c>
      <c r="C154" s="2">
        <v>2016</v>
      </c>
      <c r="D154" s="69">
        <v>3750.02</v>
      </c>
    </row>
    <row r="155" spans="1:4" s="5" customFormat="1" ht="15" customHeight="1">
      <c r="A155" s="249" t="s">
        <v>5</v>
      </c>
      <c r="B155" s="249"/>
      <c r="C155" s="249"/>
      <c r="D155" s="55">
        <f>SUM(D153:D154)</f>
        <v>35112.89</v>
      </c>
    </row>
    <row r="156" spans="1:4" s="91" customFormat="1" ht="12.75" customHeight="1">
      <c r="A156" s="60"/>
      <c r="B156" s="94"/>
      <c r="C156" s="60"/>
      <c r="D156" s="88"/>
    </row>
    <row r="157" spans="1:4" s="5" customFormat="1" ht="15" customHeight="1">
      <c r="A157" s="251" t="s">
        <v>557</v>
      </c>
      <c r="B157" s="252"/>
      <c r="C157" s="252"/>
      <c r="D157" s="253"/>
    </row>
    <row r="158" spans="1:4" s="5" customFormat="1" ht="24.75" customHeight="1">
      <c r="A158" s="247" t="s">
        <v>649</v>
      </c>
      <c r="B158" s="247"/>
      <c r="C158" s="247"/>
      <c r="D158" s="247"/>
    </row>
    <row r="159" spans="1:4" ht="33" customHeight="1">
      <c r="A159" s="113" t="s">
        <v>0</v>
      </c>
      <c r="B159" s="113" t="s">
        <v>3</v>
      </c>
      <c r="C159" s="173" t="s">
        <v>4</v>
      </c>
      <c r="D159" s="87" t="s">
        <v>536</v>
      </c>
    </row>
    <row r="160" spans="1:4" ht="24.75" customHeight="1">
      <c r="A160" s="2">
        <v>1</v>
      </c>
      <c r="B160" s="35" t="s">
        <v>650</v>
      </c>
      <c r="C160" s="2">
        <v>2019</v>
      </c>
      <c r="D160" s="146">
        <v>2933</v>
      </c>
    </row>
    <row r="161" spans="1:4" ht="24.75" customHeight="1">
      <c r="A161" s="2">
        <v>2</v>
      </c>
      <c r="B161" s="35" t="s">
        <v>651</v>
      </c>
      <c r="C161" s="2">
        <v>2019</v>
      </c>
      <c r="D161" s="146">
        <v>552</v>
      </c>
    </row>
    <row r="162" spans="1:4" ht="24.75" customHeight="1">
      <c r="A162" s="2">
        <v>3</v>
      </c>
      <c r="B162" s="137" t="s">
        <v>652</v>
      </c>
      <c r="C162" s="112">
        <v>2019</v>
      </c>
      <c r="D162" s="138">
        <v>537</v>
      </c>
    </row>
    <row r="163" spans="1:4" ht="24.75" customHeight="1">
      <c r="A163" s="2">
        <v>4</v>
      </c>
      <c r="B163" s="35" t="s">
        <v>653</v>
      </c>
      <c r="C163" s="2">
        <v>2019</v>
      </c>
      <c r="D163" s="69">
        <v>3784</v>
      </c>
    </row>
    <row r="164" spans="1:4" ht="24.75" customHeight="1">
      <c r="A164" s="2">
        <v>5</v>
      </c>
      <c r="B164" s="35" t="s">
        <v>654</v>
      </c>
      <c r="C164" s="2">
        <v>2019</v>
      </c>
      <c r="D164" s="69">
        <v>1136</v>
      </c>
    </row>
    <row r="165" spans="1:4" ht="24.75" customHeight="1">
      <c r="A165" s="2">
        <v>6</v>
      </c>
      <c r="B165" s="35" t="s">
        <v>655</v>
      </c>
      <c r="C165" s="2">
        <v>2019</v>
      </c>
      <c r="D165" s="69">
        <v>1200</v>
      </c>
    </row>
    <row r="166" spans="1:4" ht="24.75" customHeight="1">
      <c r="A166" s="2">
        <v>7</v>
      </c>
      <c r="B166" s="35" t="s">
        <v>656</v>
      </c>
      <c r="C166" s="2">
        <v>2019</v>
      </c>
      <c r="D166" s="69">
        <v>10491.9</v>
      </c>
    </row>
    <row r="167" spans="1:4" s="5" customFormat="1" ht="15" customHeight="1">
      <c r="A167" s="254" t="s">
        <v>5</v>
      </c>
      <c r="B167" s="255"/>
      <c r="C167" s="256"/>
      <c r="D167" s="49">
        <f>SUM(D160:D166)</f>
        <v>20633.9</v>
      </c>
    </row>
    <row r="168" spans="1:4" s="5" customFormat="1" ht="24.75" customHeight="1">
      <c r="A168" s="247" t="s">
        <v>618</v>
      </c>
      <c r="B168" s="247"/>
      <c r="C168" s="247"/>
      <c r="D168" s="247"/>
    </row>
    <row r="169" spans="1:4" ht="33" customHeight="1">
      <c r="A169" s="57" t="s">
        <v>0</v>
      </c>
      <c r="B169" s="57" t="s">
        <v>3</v>
      </c>
      <c r="C169" s="173" t="s">
        <v>4</v>
      </c>
      <c r="D169" s="87" t="s">
        <v>536</v>
      </c>
    </row>
    <row r="170" spans="1:4" ht="24.75" customHeight="1">
      <c r="A170" s="44">
        <v>1</v>
      </c>
      <c r="B170" s="63" t="s">
        <v>479</v>
      </c>
      <c r="C170" s="44">
        <v>2017</v>
      </c>
      <c r="D170" s="69">
        <v>2399</v>
      </c>
    </row>
    <row r="171" spans="1:4" ht="24.75" customHeight="1">
      <c r="A171" s="44">
        <v>2</v>
      </c>
      <c r="B171" s="63" t="s">
        <v>480</v>
      </c>
      <c r="C171" s="44">
        <v>2018</v>
      </c>
      <c r="D171" s="69">
        <v>2299</v>
      </c>
    </row>
    <row r="172" spans="1:4" s="1" customFormat="1" ht="24.75" customHeight="1">
      <c r="A172" s="2">
        <v>3</v>
      </c>
      <c r="B172" s="35" t="s">
        <v>657</v>
      </c>
      <c r="C172" s="2">
        <v>2019</v>
      </c>
      <c r="D172" s="69">
        <v>5992</v>
      </c>
    </row>
    <row r="173" spans="1:4" s="1" customFormat="1" ht="24.75" customHeight="1">
      <c r="A173" s="2">
        <v>4</v>
      </c>
      <c r="B173" s="35" t="s">
        <v>658</v>
      </c>
      <c r="C173" s="2">
        <v>2019</v>
      </c>
      <c r="D173" s="69">
        <v>440</v>
      </c>
    </row>
    <row r="174" spans="1:4" s="1" customFormat="1" ht="24.75" customHeight="1">
      <c r="A174" s="2">
        <v>5</v>
      </c>
      <c r="B174" s="35" t="s">
        <v>756</v>
      </c>
      <c r="C174" s="2">
        <v>2019</v>
      </c>
      <c r="D174" s="69">
        <v>2356.91</v>
      </c>
    </row>
    <row r="175" spans="1:4" s="5" customFormat="1" ht="15" customHeight="1">
      <c r="A175" s="254" t="s">
        <v>5</v>
      </c>
      <c r="B175" s="255"/>
      <c r="C175" s="256"/>
      <c r="D175" s="49">
        <f>SUM(D170:D174)</f>
        <v>13486.91</v>
      </c>
    </row>
    <row r="176" spans="1:4" s="91" customFormat="1" ht="12.75" customHeight="1">
      <c r="A176" s="60"/>
      <c r="B176" s="94"/>
      <c r="C176" s="60"/>
      <c r="D176" s="88"/>
    </row>
    <row r="177" spans="1:4" s="5" customFormat="1" ht="15.75" customHeight="1">
      <c r="A177" s="248" t="s">
        <v>558</v>
      </c>
      <c r="B177" s="248"/>
      <c r="C177" s="248"/>
      <c r="D177" s="248"/>
    </row>
    <row r="178" spans="1:4" ht="24.75" customHeight="1">
      <c r="A178" s="247" t="s">
        <v>617</v>
      </c>
      <c r="B178" s="247"/>
      <c r="C178" s="247"/>
      <c r="D178" s="247"/>
    </row>
    <row r="179" spans="1:4" ht="33" customHeight="1">
      <c r="A179" s="57" t="s">
        <v>0</v>
      </c>
      <c r="B179" s="57" t="s">
        <v>3</v>
      </c>
      <c r="C179" s="173" t="s">
        <v>4</v>
      </c>
      <c r="D179" s="87" t="s">
        <v>536</v>
      </c>
    </row>
    <row r="180" spans="1:4" s="1" customFormat="1" ht="24.75" customHeight="1">
      <c r="A180" s="44">
        <v>1</v>
      </c>
      <c r="B180" s="63" t="s">
        <v>757</v>
      </c>
      <c r="C180" s="44">
        <v>2019</v>
      </c>
      <c r="D180" s="182">
        <v>2264.16</v>
      </c>
    </row>
    <row r="181" spans="1:4" s="1" customFormat="1" ht="24.75" customHeight="1">
      <c r="A181" s="44">
        <v>2</v>
      </c>
      <c r="B181" s="63" t="s">
        <v>503</v>
      </c>
      <c r="C181" s="44">
        <v>2016</v>
      </c>
      <c r="D181" s="182">
        <v>1500</v>
      </c>
    </row>
    <row r="182" spans="1:4" s="1" customFormat="1" ht="24.75" customHeight="1">
      <c r="A182" s="2">
        <v>3</v>
      </c>
      <c r="B182" s="124" t="s">
        <v>758</v>
      </c>
      <c r="C182" s="2">
        <v>2019</v>
      </c>
      <c r="D182" s="125">
        <v>3580.16</v>
      </c>
    </row>
    <row r="183" spans="1:4" s="1" customFormat="1" ht="24.75" customHeight="1">
      <c r="A183" s="44">
        <v>4</v>
      </c>
      <c r="B183" s="124" t="s">
        <v>759</v>
      </c>
      <c r="C183" s="2">
        <v>2019</v>
      </c>
      <c r="D183" s="125">
        <v>1592.6</v>
      </c>
    </row>
    <row r="184" spans="1:4" s="1" customFormat="1" ht="24.75" customHeight="1">
      <c r="A184" s="44">
        <v>5</v>
      </c>
      <c r="B184" s="124" t="s">
        <v>760</v>
      </c>
      <c r="C184" s="2">
        <v>2019</v>
      </c>
      <c r="D184" s="125">
        <v>5072.03</v>
      </c>
    </row>
    <row r="185" spans="1:4" s="1" customFormat="1" ht="24.75" customHeight="1">
      <c r="A185" s="2">
        <v>6</v>
      </c>
      <c r="B185" s="124" t="s">
        <v>761</v>
      </c>
      <c r="C185" s="2">
        <v>2019</v>
      </c>
      <c r="D185" s="125">
        <v>2355.33</v>
      </c>
    </row>
    <row r="186" spans="1:4" s="1" customFormat="1" ht="24.75" customHeight="1">
      <c r="A186" s="44">
        <v>7</v>
      </c>
      <c r="B186" s="124" t="s">
        <v>762</v>
      </c>
      <c r="C186" s="2">
        <v>2019</v>
      </c>
      <c r="D186" s="125">
        <v>1506.26</v>
      </c>
    </row>
    <row r="187" spans="1:4" s="1" customFormat="1" ht="24.75" customHeight="1">
      <c r="A187" s="44">
        <v>8</v>
      </c>
      <c r="B187" s="124" t="s">
        <v>763</v>
      </c>
      <c r="C187" s="2">
        <v>2019</v>
      </c>
      <c r="D187" s="125">
        <v>929.02</v>
      </c>
    </row>
    <row r="188" spans="1:4" s="1" customFormat="1" ht="24.75" customHeight="1">
      <c r="A188" s="2">
        <v>9</v>
      </c>
      <c r="B188" s="124" t="s">
        <v>764</v>
      </c>
      <c r="C188" s="2">
        <v>2019</v>
      </c>
      <c r="D188" s="125">
        <v>1642.17</v>
      </c>
    </row>
    <row r="189" spans="1:4" s="1" customFormat="1" ht="24.75" customHeight="1">
      <c r="A189" s="44">
        <v>10</v>
      </c>
      <c r="B189" s="124" t="s">
        <v>765</v>
      </c>
      <c r="C189" s="2">
        <v>2019</v>
      </c>
      <c r="D189" s="125">
        <v>4200.45</v>
      </c>
    </row>
    <row r="190" spans="1:4" s="93" customFormat="1" ht="24.75" customHeight="1">
      <c r="A190" s="44">
        <v>11</v>
      </c>
      <c r="B190" s="63" t="s">
        <v>340</v>
      </c>
      <c r="C190" s="44">
        <v>2015</v>
      </c>
      <c r="D190" s="89">
        <v>38240.02</v>
      </c>
    </row>
    <row r="191" spans="1:5" s="5" customFormat="1" ht="15" customHeight="1">
      <c r="A191" s="249" t="s">
        <v>5</v>
      </c>
      <c r="B191" s="249"/>
      <c r="C191" s="249"/>
      <c r="D191" s="55">
        <f>SUM(D180:D190)</f>
        <v>62882.2</v>
      </c>
      <c r="E191" s="171"/>
    </row>
    <row r="192" spans="1:4" s="5" customFormat="1" ht="24.75" customHeight="1">
      <c r="A192" s="247" t="s">
        <v>618</v>
      </c>
      <c r="B192" s="247"/>
      <c r="C192" s="247"/>
      <c r="D192" s="247"/>
    </row>
    <row r="193" spans="1:4" ht="33" customHeight="1">
      <c r="A193" s="57" t="s">
        <v>0</v>
      </c>
      <c r="B193" s="57" t="s">
        <v>3</v>
      </c>
      <c r="C193" s="173" t="s">
        <v>4</v>
      </c>
      <c r="D193" s="87" t="s">
        <v>536</v>
      </c>
    </row>
    <row r="194" spans="1:4" s="93" customFormat="1" ht="24.75" customHeight="1">
      <c r="A194" s="44">
        <v>1</v>
      </c>
      <c r="B194" s="63" t="s">
        <v>436</v>
      </c>
      <c r="C194" s="44">
        <v>2015</v>
      </c>
      <c r="D194" s="89">
        <v>3423.8</v>
      </c>
    </row>
    <row r="195" spans="1:4" s="1" customFormat="1" ht="24.75" customHeight="1">
      <c r="A195" s="45">
        <v>2</v>
      </c>
      <c r="B195" s="95" t="s">
        <v>766</v>
      </c>
      <c r="C195" s="86">
        <v>2019</v>
      </c>
      <c r="D195" s="98">
        <v>3118.7</v>
      </c>
    </row>
    <row r="196" spans="1:4" s="1" customFormat="1" ht="24.75" customHeight="1">
      <c r="A196" s="45">
        <v>3</v>
      </c>
      <c r="B196" s="63" t="s">
        <v>767</v>
      </c>
      <c r="C196" s="44">
        <v>2020</v>
      </c>
      <c r="D196" s="182">
        <v>26250</v>
      </c>
    </row>
    <row r="197" spans="1:4" s="1" customFormat="1" ht="24.75" customHeight="1">
      <c r="A197" s="44">
        <v>4</v>
      </c>
      <c r="B197" s="63" t="s">
        <v>502</v>
      </c>
      <c r="C197" s="44">
        <v>2017</v>
      </c>
      <c r="D197" s="182">
        <v>8319.93</v>
      </c>
    </row>
    <row r="198" spans="1:4" s="1" customFormat="1" ht="24.75" customHeight="1">
      <c r="A198" s="45">
        <v>5</v>
      </c>
      <c r="B198" s="35" t="s">
        <v>660</v>
      </c>
      <c r="C198" s="2">
        <v>2018</v>
      </c>
      <c r="D198" s="69">
        <v>5200.08</v>
      </c>
    </row>
    <row r="199" spans="1:4" s="1" customFormat="1" ht="24.75" customHeight="1">
      <c r="A199" s="45">
        <v>6</v>
      </c>
      <c r="B199" s="35" t="s">
        <v>288</v>
      </c>
      <c r="C199" s="2">
        <v>2017</v>
      </c>
      <c r="D199" s="69">
        <v>799</v>
      </c>
    </row>
    <row r="200" spans="1:4" s="1" customFormat="1" ht="24.75" customHeight="1">
      <c r="A200" s="44">
        <v>7</v>
      </c>
      <c r="B200" s="124" t="s">
        <v>768</v>
      </c>
      <c r="C200" s="2">
        <v>2019</v>
      </c>
      <c r="D200" s="125">
        <v>2849</v>
      </c>
    </row>
    <row r="201" spans="1:4" s="1" customFormat="1" ht="24.75" customHeight="1">
      <c r="A201" s="45">
        <v>8</v>
      </c>
      <c r="B201" s="124" t="s">
        <v>769</v>
      </c>
      <c r="C201" s="2">
        <v>2019</v>
      </c>
      <c r="D201" s="125">
        <v>1294</v>
      </c>
    </row>
    <row r="202" spans="1:4" s="1" customFormat="1" ht="24.75" customHeight="1">
      <c r="A202" s="45">
        <v>9</v>
      </c>
      <c r="B202" s="124" t="s">
        <v>770</v>
      </c>
      <c r="C202" s="2">
        <v>2019</v>
      </c>
      <c r="D202" s="125">
        <v>1719.54</v>
      </c>
    </row>
    <row r="203" spans="1:4" s="5" customFormat="1" ht="15" customHeight="1">
      <c r="A203" s="249" t="s">
        <v>5</v>
      </c>
      <c r="B203" s="249"/>
      <c r="C203" s="249"/>
      <c r="D203" s="55">
        <f>SUM(D194:D202)</f>
        <v>52974.05</v>
      </c>
    </row>
    <row r="204" spans="1:4" s="91" customFormat="1" ht="12.75" customHeight="1">
      <c r="A204" s="60"/>
      <c r="B204" s="94"/>
      <c r="C204" s="60"/>
      <c r="D204" s="88"/>
    </row>
    <row r="205" spans="1:4" s="5" customFormat="1" ht="15.75" customHeight="1">
      <c r="A205" s="248" t="s">
        <v>559</v>
      </c>
      <c r="B205" s="248"/>
      <c r="C205" s="248"/>
      <c r="D205" s="248"/>
    </row>
    <row r="206" spans="1:4" ht="24.75" customHeight="1">
      <c r="A206" s="247" t="s">
        <v>617</v>
      </c>
      <c r="B206" s="247"/>
      <c r="C206" s="247"/>
      <c r="D206" s="247"/>
    </row>
    <row r="207" spans="1:4" ht="33" customHeight="1">
      <c r="A207" s="57" t="s">
        <v>0</v>
      </c>
      <c r="B207" s="57" t="s">
        <v>3</v>
      </c>
      <c r="C207" s="173" t="s">
        <v>4</v>
      </c>
      <c r="D207" s="87" t="s">
        <v>536</v>
      </c>
    </row>
    <row r="208" spans="1:4" s="5" customFormat="1" ht="24.75" customHeight="1">
      <c r="A208" s="44">
        <v>1</v>
      </c>
      <c r="B208" s="63" t="s">
        <v>284</v>
      </c>
      <c r="C208" s="44">
        <v>2015</v>
      </c>
      <c r="D208" s="89">
        <v>76482.04</v>
      </c>
    </row>
    <row r="209" spans="1:4" s="5" customFormat="1" ht="24.75" customHeight="1">
      <c r="A209" s="44">
        <v>2</v>
      </c>
      <c r="B209" s="63" t="s">
        <v>285</v>
      </c>
      <c r="C209" s="44">
        <v>2015</v>
      </c>
      <c r="D209" s="89">
        <v>1300</v>
      </c>
    </row>
    <row r="210" spans="1:4" s="5" customFormat="1" ht="24.75" customHeight="1">
      <c r="A210" s="44">
        <v>3</v>
      </c>
      <c r="B210" s="63" t="s">
        <v>438</v>
      </c>
      <c r="C210" s="44">
        <v>2016</v>
      </c>
      <c r="D210" s="89">
        <v>550</v>
      </c>
    </row>
    <row r="211" spans="1:4" s="5" customFormat="1" ht="25.5" customHeight="1">
      <c r="A211" s="44">
        <v>4</v>
      </c>
      <c r="B211" s="63" t="s">
        <v>483</v>
      </c>
      <c r="C211" s="2">
        <v>2016</v>
      </c>
      <c r="D211" s="71">
        <v>399</v>
      </c>
    </row>
    <row r="212" spans="1:4" s="5" customFormat="1" ht="24.75" customHeight="1">
      <c r="A212" s="44">
        <v>5</v>
      </c>
      <c r="B212" s="63" t="s">
        <v>484</v>
      </c>
      <c r="C212" s="2">
        <v>2017</v>
      </c>
      <c r="D212" s="71">
        <v>500</v>
      </c>
    </row>
    <row r="213" spans="1:4" s="5" customFormat="1" ht="24.75" customHeight="1">
      <c r="A213" s="44">
        <v>6</v>
      </c>
      <c r="B213" s="63" t="s">
        <v>486</v>
      </c>
      <c r="C213" s="2">
        <v>2017</v>
      </c>
      <c r="D213" s="71">
        <v>560</v>
      </c>
    </row>
    <row r="214" spans="1:4" s="5" customFormat="1" ht="24.75" customHeight="1">
      <c r="A214" s="44">
        <v>7</v>
      </c>
      <c r="B214" s="63" t="s">
        <v>485</v>
      </c>
      <c r="C214" s="2">
        <v>2017</v>
      </c>
      <c r="D214" s="71">
        <v>1640</v>
      </c>
    </row>
    <row r="215" spans="1:4" s="5" customFormat="1" ht="24.75" customHeight="1">
      <c r="A215" s="44">
        <v>8</v>
      </c>
      <c r="B215" s="63" t="s">
        <v>487</v>
      </c>
      <c r="C215" s="2">
        <v>2017</v>
      </c>
      <c r="D215" s="71">
        <v>4500</v>
      </c>
    </row>
    <row r="216" spans="1:4" s="5" customFormat="1" ht="24.75" customHeight="1">
      <c r="A216" s="44">
        <v>9</v>
      </c>
      <c r="B216" s="63" t="s">
        <v>488</v>
      </c>
      <c r="C216" s="2">
        <v>2017</v>
      </c>
      <c r="D216" s="71">
        <v>2400</v>
      </c>
    </row>
    <row r="217" spans="1:4" s="5" customFormat="1" ht="24.75" customHeight="1">
      <c r="A217" s="44">
        <v>10</v>
      </c>
      <c r="B217" s="63" t="s">
        <v>489</v>
      </c>
      <c r="C217" s="2">
        <v>2017</v>
      </c>
      <c r="D217" s="71">
        <v>7000</v>
      </c>
    </row>
    <row r="218" spans="1:4" s="5" customFormat="1" ht="24.75" customHeight="1">
      <c r="A218" s="44">
        <v>11</v>
      </c>
      <c r="B218" s="63" t="s">
        <v>490</v>
      </c>
      <c r="C218" s="2">
        <v>2017</v>
      </c>
      <c r="D218" s="71">
        <v>3000</v>
      </c>
    </row>
    <row r="219" spans="1:4" s="5" customFormat="1" ht="24.75" customHeight="1">
      <c r="A219" s="44">
        <v>12</v>
      </c>
      <c r="B219" s="63" t="s">
        <v>491</v>
      </c>
      <c r="C219" s="2">
        <v>2017</v>
      </c>
      <c r="D219" s="71">
        <v>6000</v>
      </c>
    </row>
    <row r="220" spans="1:4" s="5" customFormat="1" ht="24.75" customHeight="1">
      <c r="A220" s="44">
        <v>13</v>
      </c>
      <c r="B220" s="63" t="s">
        <v>492</v>
      </c>
      <c r="C220" s="2">
        <v>2017</v>
      </c>
      <c r="D220" s="71">
        <v>4000</v>
      </c>
    </row>
    <row r="221" spans="1:4" s="5" customFormat="1" ht="24.75" customHeight="1">
      <c r="A221" s="44">
        <v>14</v>
      </c>
      <c r="B221" s="63" t="s">
        <v>493</v>
      </c>
      <c r="C221" s="2">
        <v>2017</v>
      </c>
      <c r="D221" s="71">
        <v>6000</v>
      </c>
    </row>
    <row r="222" spans="1:4" s="5" customFormat="1" ht="24.75" customHeight="1">
      <c r="A222" s="44">
        <v>15</v>
      </c>
      <c r="B222" s="63" t="s">
        <v>494</v>
      </c>
      <c r="C222" s="2">
        <v>2017</v>
      </c>
      <c r="D222" s="71">
        <v>5000</v>
      </c>
    </row>
    <row r="223" spans="1:4" s="5" customFormat="1" ht="24.75" customHeight="1">
      <c r="A223" s="44">
        <v>16</v>
      </c>
      <c r="B223" s="63" t="s">
        <v>495</v>
      </c>
      <c r="C223" s="2">
        <v>2017</v>
      </c>
      <c r="D223" s="71">
        <v>6680</v>
      </c>
    </row>
    <row r="224" spans="1:4" s="5" customFormat="1" ht="24.75" customHeight="1">
      <c r="A224" s="44">
        <v>17</v>
      </c>
      <c r="B224" s="63" t="s">
        <v>496</v>
      </c>
      <c r="C224" s="2">
        <v>2018</v>
      </c>
      <c r="D224" s="71">
        <v>6396</v>
      </c>
    </row>
    <row r="225" spans="1:4" s="1" customFormat="1" ht="24.75" customHeight="1">
      <c r="A225" s="44">
        <v>18</v>
      </c>
      <c r="B225" s="35" t="s">
        <v>661</v>
      </c>
      <c r="C225" s="2">
        <v>2019</v>
      </c>
      <c r="D225" s="138">
        <v>370</v>
      </c>
    </row>
    <row r="226" spans="1:4" s="1" customFormat="1" ht="24.75" customHeight="1">
      <c r="A226" s="44">
        <v>19</v>
      </c>
      <c r="B226" s="35" t="s">
        <v>771</v>
      </c>
      <c r="C226" s="2">
        <v>2020</v>
      </c>
      <c r="D226" s="105">
        <v>3936</v>
      </c>
    </row>
    <row r="227" spans="1:4" s="5" customFormat="1" ht="15" customHeight="1">
      <c r="A227" s="249" t="s">
        <v>5</v>
      </c>
      <c r="B227" s="249"/>
      <c r="C227" s="249"/>
      <c r="D227" s="49">
        <f>SUM(D208:D226)</f>
        <v>136713.03999999998</v>
      </c>
    </row>
    <row r="228" spans="1:4" s="5" customFormat="1" ht="24.75" customHeight="1">
      <c r="A228" s="247" t="s">
        <v>618</v>
      </c>
      <c r="B228" s="247"/>
      <c r="C228" s="247"/>
      <c r="D228" s="247"/>
    </row>
    <row r="229" spans="1:4" ht="33" customHeight="1">
      <c r="A229" s="57" t="s">
        <v>0</v>
      </c>
      <c r="B229" s="57" t="s">
        <v>3</v>
      </c>
      <c r="C229" s="173" t="s">
        <v>4</v>
      </c>
      <c r="D229" s="87" t="s">
        <v>536</v>
      </c>
    </row>
    <row r="230" spans="1:4" s="93" customFormat="1" ht="24.75" customHeight="1">
      <c r="A230" s="45">
        <v>1</v>
      </c>
      <c r="B230" s="95" t="s">
        <v>288</v>
      </c>
      <c r="C230" s="86">
        <v>2015</v>
      </c>
      <c r="D230" s="98">
        <v>958.95</v>
      </c>
    </row>
    <row r="231" spans="1:4" s="93" customFormat="1" ht="24.75" customHeight="1">
      <c r="A231" s="45">
        <v>2</v>
      </c>
      <c r="B231" s="63" t="s">
        <v>439</v>
      </c>
      <c r="C231" s="44">
        <v>2015</v>
      </c>
      <c r="D231" s="89">
        <v>8527.8</v>
      </c>
    </row>
    <row r="232" spans="1:4" s="93" customFormat="1" ht="24.75" customHeight="1">
      <c r="A232" s="45">
        <v>3</v>
      </c>
      <c r="B232" s="63" t="s">
        <v>440</v>
      </c>
      <c r="C232" s="44">
        <v>2015</v>
      </c>
      <c r="D232" s="89">
        <v>450</v>
      </c>
    </row>
    <row r="233" spans="1:4" s="93" customFormat="1" ht="24.75" customHeight="1">
      <c r="A233" s="45">
        <v>4</v>
      </c>
      <c r="B233" s="63" t="s">
        <v>441</v>
      </c>
      <c r="C233" s="44">
        <v>2015</v>
      </c>
      <c r="D233" s="89">
        <v>2700</v>
      </c>
    </row>
    <row r="234" spans="1:4" ht="24.75" customHeight="1">
      <c r="A234" s="45">
        <v>5</v>
      </c>
      <c r="B234" s="35" t="s">
        <v>450</v>
      </c>
      <c r="C234" s="2">
        <v>2016</v>
      </c>
      <c r="D234" s="71">
        <v>2360</v>
      </c>
    </row>
    <row r="235" spans="1:4" ht="24.75" customHeight="1">
      <c r="A235" s="45">
        <v>6</v>
      </c>
      <c r="B235" s="35" t="s">
        <v>451</v>
      </c>
      <c r="C235" s="2">
        <v>2016</v>
      </c>
      <c r="D235" s="71">
        <v>2010</v>
      </c>
    </row>
    <row r="236" spans="1:4" ht="24.75" customHeight="1">
      <c r="A236" s="45">
        <v>7</v>
      </c>
      <c r="B236" s="35" t="s">
        <v>497</v>
      </c>
      <c r="C236" s="2">
        <v>2017</v>
      </c>
      <c r="D236" s="71">
        <v>380</v>
      </c>
    </row>
    <row r="237" spans="1:4" ht="24.75" customHeight="1">
      <c r="A237" s="45">
        <v>8</v>
      </c>
      <c r="B237" s="35" t="s">
        <v>498</v>
      </c>
      <c r="C237" s="2">
        <v>2017</v>
      </c>
      <c r="D237" s="71">
        <v>1800</v>
      </c>
    </row>
    <row r="238" spans="1:4" ht="24.75" customHeight="1">
      <c r="A238" s="45">
        <v>9</v>
      </c>
      <c r="B238" s="35" t="s">
        <v>499</v>
      </c>
      <c r="C238" s="2">
        <v>2017</v>
      </c>
      <c r="D238" s="71">
        <v>75900</v>
      </c>
    </row>
    <row r="239" spans="1:4" ht="24.75" customHeight="1">
      <c r="A239" s="45">
        <v>10</v>
      </c>
      <c r="B239" s="35" t="s">
        <v>500</v>
      </c>
      <c r="C239" s="2">
        <v>2017</v>
      </c>
      <c r="D239" s="71">
        <v>900</v>
      </c>
    </row>
    <row r="240" spans="1:4" ht="24.75" customHeight="1">
      <c r="A240" s="45">
        <v>11</v>
      </c>
      <c r="B240" s="35" t="s">
        <v>501</v>
      </c>
      <c r="C240" s="2">
        <v>2017</v>
      </c>
      <c r="D240" s="71">
        <v>1000</v>
      </c>
    </row>
    <row r="241" spans="1:4" ht="24.75" customHeight="1">
      <c r="A241" s="45">
        <v>12</v>
      </c>
      <c r="B241" s="35" t="s">
        <v>289</v>
      </c>
      <c r="C241" s="2">
        <v>2018</v>
      </c>
      <c r="D241" s="71">
        <v>1780</v>
      </c>
    </row>
    <row r="242" spans="1:4" s="1" customFormat="1" ht="24.75" customHeight="1">
      <c r="A242" s="45">
        <v>13</v>
      </c>
      <c r="B242" s="124" t="s">
        <v>662</v>
      </c>
      <c r="C242" s="2">
        <v>2018</v>
      </c>
      <c r="D242" s="152">
        <v>3830</v>
      </c>
    </row>
    <row r="243" spans="1:4" s="1" customFormat="1" ht="24.75" customHeight="1">
      <c r="A243" s="45">
        <v>14</v>
      </c>
      <c r="B243" s="124" t="s">
        <v>663</v>
      </c>
      <c r="C243" s="2">
        <v>2019</v>
      </c>
      <c r="D243" s="152">
        <v>713.4</v>
      </c>
    </row>
    <row r="244" spans="1:4" s="1" customFormat="1" ht="24.75" customHeight="1">
      <c r="A244" s="45">
        <v>15</v>
      </c>
      <c r="B244" s="183" t="s">
        <v>773</v>
      </c>
      <c r="C244" s="85">
        <v>2020</v>
      </c>
      <c r="D244" s="97">
        <v>26250</v>
      </c>
    </row>
    <row r="245" spans="1:4" s="1" customFormat="1" ht="30" customHeight="1">
      <c r="A245" s="45">
        <v>16</v>
      </c>
      <c r="B245" s="35" t="s">
        <v>772</v>
      </c>
      <c r="C245" s="2">
        <v>2019</v>
      </c>
      <c r="D245" s="105">
        <v>20000</v>
      </c>
    </row>
    <row r="246" spans="1:4" s="5" customFormat="1" ht="15" customHeight="1">
      <c r="A246" s="249" t="s">
        <v>16</v>
      </c>
      <c r="B246" s="249"/>
      <c r="C246" s="249"/>
      <c r="D246" s="55">
        <f>SUM(D230:D245)</f>
        <v>149560.15</v>
      </c>
    </row>
    <row r="247" spans="1:4" s="91" customFormat="1" ht="12.75" customHeight="1">
      <c r="A247" s="60"/>
      <c r="B247" s="94"/>
      <c r="C247" s="60"/>
      <c r="D247" s="88"/>
    </row>
    <row r="248" spans="1:4" s="5" customFormat="1" ht="19.5" customHeight="1">
      <c r="A248" s="246" t="s">
        <v>777</v>
      </c>
      <c r="B248" s="246"/>
      <c r="C248" s="246"/>
      <c r="D248" s="196">
        <f>D48+D110+D128+D143+D150+D167+D191+D227</f>
        <v>426006.32</v>
      </c>
    </row>
    <row r="249" spans="1:4" s="5" customFormat="1" ht="19.5" customHeight="1">
      <c r="A249" s="246" t="s">
        <v>778</v>
      </c>
      <c r="B249" s="246"/>
      <c r="C249" s="246"/>
      <c r="D249" s="196">
        <f>D71+D115+D134++D155+D175+D203+D246</f>
        <v>345764.85</v>
      </c>
    </row>
    <row r="250" spans="1:4" ht="19.5" customHeight="1">
      <c r="A250" s="246" t="s">
        <v>779</v>
      </c>
      <c r="B250" s="246"/>
      <c r="C250" s="246"/>
      <c r="D250" s="196">
        <f>D77</f>
        <v>15976.6</v>
      </c>
    </row>
    <row r="251" spans="3:5" ht="12.75">
      <c r="C251" s="197" t="s">
        <v>780</v>
      </c>
      <c r="D251" s="198">
        <f>SUM(D248:D250)</f>
        <v>787747.7699999999</v>
      </c>
      <c r="E251" s="79"/>
    </row>
  </sheetData>
  <sheetProtection/>
  <mergeCells count="44">
    <mergeCell ref="A246:C246"/>
    <mergeCell ref="A203:C203"/>
    <mergeCell ref="A205:D205"/>
    <mergeCell ref="A206:D206"/>
    <mergeCell ref="A175:C175"/>
    <mergeCell ref="A228:D228"/>
    <mergeCell ref="A151:D151"/>
    <mergeCell ref="A177:D177"/>
    <mergeCell ref="A155:C155"/>
    <mergeCell ref="A137:D137"/>
    <mergeCell ref="A192:D192"/>
    <mergeCell ref="A158:D158"/>
    <mergeCell ref="A167:C167"/>
    <mergeCell ref="A143:C143"/>
    <mergeCell ref="A136:D136"/>
    <mergeCell ref="A77:C77"/>
    <mergeCell ref="A146:D146"/>
    <mergeCell ref="A71:C71"/>
    <mergeCell ref="A227:C227"/>
    <mergeCell ref="A128:C128"/>
    <mergeCell ref="A134:C134"/>
    <mergeCell ref="A157:D157"/>
    <mergeCell ref="A191:C191"/>
    <mergeCell ref="A145:D145"/>
    <mergeCell ref="A115:C115"/>
    <mergeCell ref="A79:D79"/>
    <mergeCell ref="A110:C110"/>
    <mergeCell ref="A168:D168"/>
    <mergeCell ref="A1:D1"/>
    <mergeCell ref="A80:D80"/>
    <mergeCell ref="A111:D111"/>
    <mergeCell ref="A118:D118"/>
    <mergeCell ref="A129:D129"/>
    <mergeCell ref="A150:C150"/>
    <mergeCell ref="A249:C249"/>
    <mergeCell ref="A250:C250"/>
    <mergeCell ref="A72:D72"/>
    <mergeCell ref="A3:D3"/>
    <mergeCell ref="A49:D49"/>
    <mergeCell ref="A4:D4"/>
    <mergeCell ref="A48:C48"/>
    <mergeCell ref="A248:C248"/>
    <mergeCell ref="A178:D178"/>
    <mergeCell ref="A117:D11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rowBreaks count="2" manualBreakCount="2">
    <brk id="204" max="3" man="1"/>
    <brk id="4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37.8515625" style="4" customWidth="1"/>
    <col min="2" max="2" width="23.57421875" style="4" customWidth="1"/>
    <col min="3" max="3" width="19.421875" style="4" customWidth="1"/>
    <col min="4" max="16384" width="9.140625" style="4" customWidth="1"/>
  </cols>
  <sheetData>
    <row r="1" spans="1:3" ht="24.75" customHeight="1">
      <c r="A1" s="221" t="s">
        <v>65</v>
      </c>
      <c r="B1" s="221"/>
      <c r="C1" s="221"/>
    </row>
    <row r="2" spans="1:3" ht="13.5" customHeight="1">
      <c r="A2" s="22"/>
      <c r="B2" s="22"/>
      <c r="C2" s="22"/>
    </row>
    <row r="3" spans="1:3" ht="60.75" customHeight="1">
      <c r="A3" s="28" t="s">
        <v>28</v>
      </c>
      <c r="B3" s="57" t="s">
        <v>324</v>
      </c>
      <c r="C3" s="57" t="s">
        <v>331</v>
      </c>
    </row>
    <row r="4" spans="1:3" s="154" customFormat="1" ht="27.75" customHeight="1">
      <c r="A4" s="41" t="s">
        <v>525</v>
      </c>
      <c r="B4" s="153">
        <v>1330576.38</v>
      </c>
      <c r="C4" s="153" t="s">
        <v>23</v>
      </c>
    </row>
    <row r="5" spans="1:3" s="154" customFormat="1" ht="27.75" customHeight="1">
      <c r="A5" s="41" t="s">
        <v>40</v>
      </c>
      <c r="B5" s="153">
        <v>85937.6</v>
      </c>
      <c r="C5" s="153" t="s">
        <v>23</v>
      </c>
    </row>
    <row r="6" spans="1:3" s="154" customFormat="1" ht="27.75" customHeight="1">
      <c r="A6" s="41" t="s">
        <v>206</v>
      </c>
      <c r="B6" s="40">
        <v>141668.05</v>
      </c>
      <c r="C6" s="40" t="s">
        <v>23</v>
      </c>
    </row>
    <row r="7" spans="1:3" s="154" customFormat="1" ht="27.75" customHeight="1">
      <c r="A7" s="41" t="s">
        <v>39</v>
      </c>
      <c r="B7" s="194">
        <f>258959.7+439</f>
        <v>259398.7</v>
      </c>
      <c r="C7" s="193">
        <v>237529.22</v>
      </c>
    </row>
    <row r="8" spans="1:3" s="154" customFormat="1" ht="27.75" customHeight="1">
      <c r="A8" s="41" t="s">
        <v>291</v>
      </c>
      <c r="B8" s="191">
        <v>269180.17</v>
      </c>
      <c r="C8" s="153" t="s">
        <v>23</v>
      </c>
    </row>
    <row r="9" spans="1:3" s="154" customFormat="1" ht="27.75" customHeight="1">
      <c r="A9" s="192" t="s">
        <v>421</v>
      </c>
      <c r="B9" s="40">
        <v>134240</v>
      </c>
      <c r="C9" s="40" t="s">
        <v>23</v>
      </c>
    </row>
    <row r="10" spans="1:3" s="154" customFormat="1" ht="27.75" customHeight="1">
      <c r="A10" s="192" t="s">
        <v>286</v>
      </c>
      <c r="B10" s="40">
        <v>265156.18</v>
      </c>
      <c r="C10" s="40">
        <v>33420.02</v>
      </c>
    </row>
    <row r="11" spans="1:3" s="154" customFormat="1" ht="27.75" customHeight="1">
      <c r="A11" s="192" t="s">
        <v>481</v>
      </c>
      <c r="B11" s="40">
        <v>824164.19</v>
      </c>
      <c r="C11" s="40">
        <v>167514.17</v>
      </c>
    </row>
    <row r="12" spans="1:3" ht="18" customHeight="1">
      <c r="A12" s="30" t="s">
        <v>5</v>
      </c>
      <c r="B12" s="31">
        <f>SUM(B4:B11)</f>
        <v>3310321.27</v>
      </c>
      <c r="C12" s="31">
        <f>SUM(C4:C11)</f>
        <v>438463.41000000003</v>
      </c>
    </row>
    <row r="13" ht="6.75" customHeight="1"/>
    <row r="14" spans="1:3" s="154" customFormat="1" ht="12.75">
      <c r="A14" s="257" t="s">
        <v>526</v>
      </c>
      <c r="B14" s="257"/>
      <c r="C14" s="257"/>
    </row>
  </sheetData>
  <sheetProtection/>
  <mergeCells count="2">
    <mergeCell ref="A1:C1"/>
    <mergeCell ref="A14:C1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.57421875" style="4" customWidth="1"/>
    <col min="2" max="2" width="19.28125" style="4" customWidth="1"/>
    <col min="3" max="3" width="24.7109375" style="4" customWidth="1"/>
    <col min="4" max="4" width="21.7109375" style="4" customWidth="1"/>
    <col min="5" max="5" width="11.421875" style="7" customWidth="1"/>
    <col min="6" max="6" width="19.421875" style="4" customWidth="1"/>
    <col min="7" max="7" width="8.8515625" style="4" customWidth="1"/>
    <col min="8" max="8" width="9.140625" style="4" customWidth="1"/>
    <col min="9" max="9" width="9.00390625" style="4" customWidth="1"/>
    <col min="10" max="10" width="13.28125" style="4" customWidth="1"/>
    <col min="11" max="11" width="13.7109375" style="4" customWidth="1"/>
    <col min="12" max="12" width="17.00390625" style="4" customWidth="1"/>
    <col min="13" max="14" width="11.7109375" style="4" customWidth="1"/>
    <col min="15" max="18" width="7.28125" style="4" customWidth="1"/>
    <col min="19" max="16384" width="9.140625" style="4" customWidth="1"/>
  </cols>
  <sheetData>
    <row r="1" spans="1:18" ht="24" customHeight="1" thickBot="1">
      <c r="A1" s="259" t="s">
        <v>472</v>
      </c>
      <c r="B1" s="260"/>
      <c r="C1" s="260"/>
      <c r="D1" s="261"/>
      <c r="E1" s="104"/>
      <c r="R1" s="8"/>
    </row>
    <row r="2" spans="1:5" ht="15" customHeight="1">
      <c r="A2" s="9"/>
      <c r="B2" s="9"/>
      <c r="C2" s="11"/>
      <c r="D2" s="11"/>
      <c r="E2" s="90"/>
    </row>
    <row r="3" spans="1:18" ht="24" customHeight="1">
      <c r="A3" s="238" t="s">
        <v>6</v>
      </c>
      <c r="B3" s="238" t="s">
        <v>7</v>
      </c>
      <c r="C3" s="238" t="s">
        <v>8</v>
      </c>
      <c r="D3" s="238" t="s">
        <v>9</v>
      </c>
      <c r="E3" s="238" t="s">
        <v>10</v>
      </c>
      <c r="F3" s="238" t="s">
        <v>22</v>
      </c>
      <c r="G3" s="238" t="s">
        <v>11</v>
      </c>
      <c r="H3" s="238" t="s">
        <v>12</v>
      </c>
      <c r="I3" s="238" t="s">
        <v>13</v>
      </c>
      <c r="J3" s="238" t="s">
        <v>14</v>
      </c>
      <c r="K3" s="238" t="s">
        <v>566</v>
      </c>
      <c r="L3" s="238" t="s">
        <v>565</v>
      </c>
      <c r="M3" s="238" t="s">
        <v>527</v>
      </c>
      <c r="N3" s="238"/>
      <c r="O3" s="238" t="s">
        <v>564</v>
      </c>
      <c r="P3" s="238"/>
      <c r="Q3" s="238"/>
      <c r="R3" s="238"/>
    </row>
    <row r="4" spans="1:18" ht="24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18" ht="34.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57" t="s">
        <v>528</v>
      </c>
      <c r="N5" s="57" t="s">
        <v>529</v>
      </c>
      <c r="O5" s="57" t="s">
        <v>62</v>
      </c>
      <c r="P5" s="57" t="s">
        <v>316</v>
      </c>
      <c r="Q5" s="113" t="s">
        <v>38</v>
      </c>
      <c r="R5" s="57" t="s">
        <v>317</v>
      </c>
    </row>
    <row r="6" spans="1:18" ht="18" customHeight="1">
      <c r="A6" s="233" t="s">
        <v>549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5"/>
    </row>
    <row r="7" spans="1:18" ht="27" customHeight="1">
      <c r="A7" s="2">
        <v>1</v>
      </c>
      <c r="B7" s="2" t="s">
        <v>139</v>
      </c>
      <c r="C7" s="2" t="s">
        <v>140</v>
      </c>
      <c r="D7" s="2">
        <v>3574</v>
      </c>
      <c r="E7" s="64" t="s">
        <v>141</v>
      </c>
      <c r="F7" s="2" t="s">
        <v>449</v>
      </c>
      <c r="G7" s="2">
        <v>11100</v>
      </c>
      <c r="H7" s="2">
        <v>1982</v>
      </c>
      <c r="I7" s="2">
        <v>6</v>
      </c>
      <c r="J7" s="24">
        <v>15700</v>
      </c>
      <c r="K7" s="24" t="s">
        <v>323</v>
      </c>
      <c r="L7" s="2"/>
      <c r="M7" s="2" t="s">
        <v>721</v>
      </c>
      <c r="N7" s="2" t="s">
        <v>711</v>
      </c>
      <c r="O7" s="2" t="s">
        <v>318</v>
      </c>
      <c r="P7" s="2" t="s">
        <v>318</v>
      </c>
      <c r="Q7" s="2"/>
      <c r="R7" s="2"/>
    </row>
    <row r="8" spans="1:18" ht="27" customHeight="1">
      <c r="A8" s="2">
        <v>2</v>
      </c>
      <c r="B8" s="2" t="s">
        <v>142</v>
      </c>
      <c r="C8" s="2" t="s">
        <v>143</v>
      </c>
      <c r="D8" s="2" t="s">
        <v>144</v>
      </c>
      <c r="E8" s="64" t="s">
        <v>145</v>
      </c>
      <c r="F8" s="2" t="s">
        <v>449</v>
      </c>
      <c r="G8" s="2">
        <v>6842</v>
      </c>
      <c r="H8" s="2">
        <v>1998</v>
      </c>
      <c r="I8" s="2">
        <v>6</v>
      </c>
      <c r="J8" s="24">
        <v>11500</v>
      </c>
      <c r="K8" s="24" t="s">
        <v>323</v>
      </c>
      <c r="L8" s="2"/>
      <c r="M8" s="2" t="s">
        <v>721</v>
      </c>
      <c r="N8" s="2" t="s">
        <v>711</v>
      </c>
      <c r="O8" s="2" t="s">
        <v>318</v>
      </c>
      <c r="P8" s="2" t="s">
        <v>318</v>
      </c>
      <c r="Q8" s="2"/>
      <c r="R8" s="2"/>
    </row>
    <row r="9" spans="1:18" ht="27" customHeight="1">
      <c r="A9" s="2">
        <v>3</v>
      </c>
      <c r="B9" s="2" t="s">
        <v>142</v>
      </c>
      <c r="C9" s="2" t="s">
        <v>143</v>
      </c>
      <c r="D9" s="2" t="s">
        <v>146</v>
      </c>
      <c r="E9" s="64" t="s">
        <v>147</v>
      </c>
      <c r="F9" s="2" t="s">
        <v>449</v>
      </c>
      <c r="G9" s="2">
        <v>6842</v>
      </c>
      <c r="H9" s="2">
        <v>1984</v>
      </c>
      <c r="I9" s="2">
        <v>6</v>
      </c>
      <c r="J9" s="24">
        <v>11500</v>
      </c>
      <c r="K9" s="24" t="s">
        <v>323</v>
      </c>
      <c r="L9" s="2"/>
      <c r="M9" s="2" t="s">
        <v>721</v>
      </c>
      <c r="N9" s="2" t="s">
        <v>711</v>
      </c>
      <c r="O9" s="2" t="s">
        <v>318</v>
      </c>
      <c r="P9" s="2" t="s">
        <v>318</v>
      </c>
      <c r="Q9" s="2"/>
      <c r="R9" s="2"/>
    </row>
    <row r="10" spans="1:18" ht="27" customHeight="1">
      <c r="A10" s="2">
        <v>4</v>
      </c>
      <c r="B10" s="2" t="s">
        <v>142</v>
      </c>
      <c r="C10" s="2" t="s">
        <v>148</v>
      </c>
      <c r="D10" s="2" t="s">
        <v>149</v>
      </c>
      <c r="E10" s="64" t="s">
        <v>150</v>
      </c>
      <c r="F10" s="2" t="s">
        <v>449</v>
      </c>
      <c r="G10" s="2">
        <v>11000</v>
      </c>
      <c r="H10" s="2">
        <v>2005</v>
      </c>
      <c r="I10" s="2">
        <v>6</v>
      </c>
      <c r="J10" s="24">
        <v>15700</v>
      </c>
      <c r="K10" s="24" t="s">
        <v>323</v>
      </c>
      <c r="L10" s="2"/>
      <c r="M10" s="2" t="s">
        <v>722</v>
      </c>
      <c r="N10" s="2" t="s">
        <v>741</v>
      </c>
      <c r="O10" s="2" t="s">
        <v>318</v>
      </c>
      <c r="P10" s="2" t="s">
        <v>318</v>
      </c>
      <c r="Q10" s="2"/>
      <c r="R10" s="2"/>
    </row>
    <row r="11" spans="1:18" ht="27" customHeight="1">
      <c r="A11" s="2">
        <v>5</v>
      </c>
      <c r="B11" s="2" t="s">
        <v>152</v>
      </c>
      <c r="C11" s="23" t="s">
        <v>153</v>
      </c>
      <c r="D11" s="2" t="s">
        <v>154</v>
      </c>
      <c r="E11" s="64" t="s">
        <v>155</v>
      </c>
      <c r="F11" s="2" t="s">
        <v>449</v>
      </c>
      <c r="G11" s="2">
        <v>1.9</v>
      </c>
      <c r="H11" s="2">
        <v>1996</v>
      </c>
      <c r="I11" s="2">
        <v>9</v>
      </c>
      <c r="J11" s="24"/>
      <c r="K11" s="24" t="s">
        <v>323</v>
      </c>
      <c r="L11" s="2"/>
      <c r="M11" s="2" t="s">
        <v>723</v>
      </c>
      <c r="N11" s="2" t="s">
        <v>712</v>
      </c>
      <c r="O11" s="2" t="s">
        <v>318</v>
      </c>
      <c r="P11" s="2" t="s">
        <v>318</v>
      </c>
      <c r="Q11" s="2"/>
      <c r="R11" s="2"/>
    </row>
    <row r="12" spans="1:18" ht="27" customHeight="1">
      <c r="A12" s="2">
        <v>6</v>
      </c>
      <c r="B12" s="2" t="s">
        <v>319</v>
      </c>
      <c r="C12" s="23" t="s">
        <v>156</v>
      </c>
      <c r="D12" s="2" t="s">
        <v>157</v>
      </c>
      <c r="E12" s="64" t="s">
        <v>158</v>
      </c>
      <c r="F12" s="2" t="s">
        <v>449</v>
      </c>
      <c r="G12" s="2">
        <v>6871</v>
      </c>
      <c r="H12" s="2">
        <v>2010</v>
      </c>
      <c r="I12" s="2">
        <v>6</v>
      </c>
      <c r="J12" s="2"/>
      <c r="K12" s="24" t="s">
        <v>323</v>
      </c>
      <c r="L12" s="2"/>
      <c r="M12" s="2" t="s">
        <v>736</v>
      </c>
      <c r="N12" s="2" t="s">
        <v>724</v>
      </c>
      <c r="O12" s="2" t="s">
        <v>318</v>
      </c>
      <c r="P12" s="2" t="s">
        <v>318</v>
      </c>
      <c r="Q12" s="2"/>
      <c r="R12" s="2"/>
    </row>
    <row r="13" spans="1:18" ht="27" customHeight="1">
      <c r="A13" s="2">
        <v>7</v>
      </c>
      <c r="B13" s="2" t="s">
        <v>320</v>
      </c>
      <c r="C13" s="23" t="s">
        <v>321</v>
      </c>
      <c r="D13" s="2" t="s">
        <v>159</v>
      </c>
      <c r="E13" s="64" t="s">
        <v>160</v>
      </c>
      <c r="F13" s="2" t="s">
        <v>449</v>
      </c>
      <c r="G13" s="2">
        <v>6871</v>
      </c>
      <c r="H13" s="2">
        <v>2012</v>
      </c>
      <c r="I13" s="2">
        <v>6</v>
      </c>
      <c r="J13" s="2"/>
      <c r="K13" s="24" t="s">
        <v>323</v>
      </c>
      <c r="L13" s="2"/>
      <c r="M13" s="2" t="s">
        <v>725</v>
      </c>
      <c r="N13" s="2" t="s">
        <v>713</v>
      </c>
      <c r="O13" s="2" t="s">
        <v>318</v>
      </c>
      <c r="P13" s="2" t="s">
        <v>318</v>
      </c>
      <c r="Q13" s="2"/>
      <c r="R13" s="2"/>
    </row>
    <row r="14" spans="1:18" ht="27" customHeight="1">
      <c r="A14" s="2">
        <v>8</v>
      </c>
      <c r="B14" s="2" t="s">
        <v>278</v>
      </c>
      <c r="C14" s="2" t="s">
        <v>279</v>
      </c>
      <c r="D14" s="2" t="s">
        <v>280</v>
      </c>
      <c r="E14" s="64" t="s">
        <v>281</v>
      </c>
      <c r="F14" s="2" t="s">
        <v>19</v>
      </c>
      <c r="G14" s="2">
        <v>2464</v>
      </c>
      <c r="H14" s="2">
        <v>2008</v>
      </c>
      <c r="I14" s="2">
        <v>9</v>
      </c>
      <c r="J14" s="2"/>
      <c r="K14" s="24" t="s">
        <v>323</v>
      </c>
      <c r="L14" s="175">
        <v>23600</v>
      </c>
      <c r="M14" s="2" t="s">
        <v>737</v>
      </c>
      <c r="N14" s="2" t="s">
        <v>726</v>
      </c>
      <c r="O14" s="2" t="s">
        <v>318</v>
      </c>
      <c r="P14" s="2" t="s">
        <v>318</v>
      </c>
      <c r="Q14" s="2" t="s">
        <v>318</v>
      </c>
      <c r="R14" s="2" t="s">
        <v>318</v>
      </c>
    </row>
    <row r="15" spans="1:38" s="18" customFormat="1" ht="27" customHeight="1">
      <c r="A15" s="2">
        <v>9</v>
      </c>
      <c r="B15" s="2" t="s">
        <v>511</v>
      </c>
      <c r="C15" s="2" t="s">
        <v>512</v>
      </c>
      <c r="D15" s="2" t="s">
        <v>513</v>
      </c>
      <c r="E15" s="64" t="s">
        <v>514</v>
      </c>
      <c r="F15" s="2" t="s">
        <v>515</v>
      </c>
      <c r="G15" s="2" t="s">
        <v>23</v>
      </c>
      <c r="H15" s="2">
        <v>2017</v>
      </c>
      <c r="I15" s="2" t="s">
        <v>23</v>
      </c>
      <c r="J15" s="2"/>
      <c r="K15" s="24" t="s">
        <v>323</v>
      </c>
      <c r="L15" s="2"/>
      <c r="M15" s="2" t="s">
        <v>727</v>
      </c>
      <c r="N15" s="2" t="s">
        <v>714</v>
      </c>
      <c r="O15" s="2" t="s">
        <v>318</v>
      </c>
      <c r="P15" s="2"/>
      <c r="Q15" s="2"/>
      <c r="R15" s="2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29" s="127" customFormat="1" ht="25.5" customHeight="1">
      <c r="A16" s="2">
        <v>10</v>
      </c>
      <c r="B16" s="2" t="s">
        <v>623</v>
      </c>
      <c r="C16" s="2" t="s">
        <v>624</v>
      </c>
      <c r="D16" s="2" t="s">
        <v>625</v>
      </c>
      <c r="E16" s="64" t="s">
        <v>626</v>
      </c>
      <c r="F16" s="2" t="s">
        <v>515</v>
      </c>
      <c r="G16" s="2" t="s">
        <v>23</v>
      </c>
      <c r="H16" s="2">
        <v>2018</v>
      </c>
      <c r="I16" s="2" t="s">
        <v>23</v>
      </c>
      <c r="J16" s="2">
        <v>565</v>
      </c>
      <c r="K16" s="24" t="s">
        <v>323</v>
      </c>
      <c r="L16" s="2"/>
      <c r="M16" s="2" t="s">
        <v>738</v>
      </c>
      <c r="N16" s="2" t="s">
        <v>728</v>
      </c>
      <c r="O16" s="2" t="s">
        <v>318</v>
      </c>
      <c r="P16" s="2"/>
      <c r="Q16" s="2"/>
      <c r="R16" s="2"/>
      <c r="AC16" s="45"/>
    </row>
    <row r="17" spans="1:29" s="127" customFormat="1" ht="25.5" customHeight="1">
      <c r="A17" s="2">
        <v>11</v>
      </c>
      <c r="B17" s="2" t="s">
        <v>704</v>
      </c>
      <c r="C17" s="2" t="s">
        <v>705</v>
      </c>
      <c r="D17" s="2" t="s">
        <v>706</v>
      </c>
      <c r="E17" s="64" t="s">
        <v>707</v>
      </c>
      <c r="F17" s="2" t="s">
        <v>449</v>
      </c>
      <c r="G17" s="2">
        <v>12419</v>
      </c>
      <c r="H17" s="2">
        <v>2019</v>
      </c>
      <c r="I17" s="2">
        <v>3</v>
      </c>
      <c r="J17" s="2">
        <v>125</v>
      </c>
      <c r="K17" s="24" t="s">
        <v>323</v>
      </c>
      <c r="L17" s="175">
        <v>920500</v>
      </c>
      <c r="M17" s="44" t="s">
        <v>708</v>
      </c>
      <c r="N17" s="44" t="s">
        <v>709</v>
      </c>
      <c r="O17" s="2" t="s">
        <v>318</v>
      </c>
      <c r="P17" s="2" t="s">
        <v>318</v>
      </c>
      <c r="Q17" s="2" t="s">
        <v>318</v>
      </c>
      <c r="R17" s="2"/>
      <c r="AC17" s="172"/>
    </row>
    <row r="18" spans="1:18" ht="18" customHeight="1">
      <c r="A18" s="258" t="s">
        <v>551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</row>
    <row r="19" spans="1:18" ht="27" customHeight="1">
      <c r="A19" s="2">
        <v>1</v>
      </c>
      <c r="B19" s="118" t="s">
        <v>17</v>
      </c>
      <c r="C19" s="118" t="s">
        <v>151</v>
      </c>
      <c r="D19" s="118">
        <v>50007</v>
      </c>
      <c r="E19" s="65" t="s">
        <v>242</v>
      </c>
      <c r="F19" s="118" t="s">
        <v>19</v>
      </c>
      <c r="G19" s="2">
        <v>2496</v>
      </c>
      <c r="H19" s="2">
        <v>1997</v>
      </c>
      <c r="I19" s="2">
        <v>9</v>
      </c>
      <c r="J19" s="2"/>
      <c r="K19" s="24" t="s">
        <v>323</v>
      </c>
      <c r="L19" s="2"/>
      <c r="M19" s="2" t="s">
        <v>739</v>
      </c>
      <c r="N19" s="2" t="s">
        <v>729</v>
      </c>
      <c r="O19" s="2" t="s">
        <v>318</v>
      </c>
      <c r="P19" s="2" t="s">
        <v>318</v>
      </c>
      <c r="Q19" s="2"/>
      <c r="R19" s="2"/>
    </row>
    <row r="20" spans="1:18" ht="27" customHeight="1">
      <c r="A20" s="2">
        <v>2</v>
      </c>
      <c r="B20" s="118" t="s">
        <v>243</v>
      </c>
      <c r="C20" s="118" t="s">
        <v>244</v>
      </c>
      <c r="D20" s="118">
        <v>583481</v>
      </c>
      <c r="E20" s="65" t="s">
        <v>245</v>
      </c>
      <c r="F20" s="118" t="s">
        <v>246</v>
      </c>
      <c r="G20" s="2">
        <v>2502</v>
      </c>
      <c r="H20" s="2">
        <v>1986</v>
      </c>
      <c r="I20" s="2">
        <v>1</v>
      </c>
      <c r="J20" s="2">
        <v>10500</v>
      </c>
      <c r="K20" s="24" t="s">
        <v>323</v>
      </c>
      <c r="L20" s="2"/>
      <c r="M20" s="2" t="s">
        <v>710</v>
      </c>
      <c r="N20" s="2" t="s">
        <v>715</v>
      </c>
      <c r="O20" s="2" t="s">
        <v>318</v>
      </c>
      <c r="P20" s="2" t="s">
        <v>318</v>
      </c>
      <c r="Q20" s="2"/>
      <c r="R20" s="2"/>
    </row>
    <row r="21" spans="1:18" ht="27" customHeight="1">
      <c r="A21" s="2">
        <v>3</v>
      </c>
      <c r="B21" s="118" t="s">
        <v>243</v>
      </c>
      <c r="C21" s="118" t="s">
        <v>247</v>
      </c>
      <c r="D21" s="118">
        <v>149997</v>
      </c>
      <c r="E21" s="65" t="s">
        <v>248</v>
      </c>
      <c r="F21" s="118" t="s">
        <v>246</v>
      </c>
      <c r="G21" s="2">
        <v>1960</v>
      </c>
      <c r="H21" s="2">
        <v>1971</v>
      </c>
      <c r="I21" s="2">
        <v>1</v>
      </c>
      <c r="J21" s="2">
        <v>5500</v>
      </c>
      <c r="K21" s="24" t="s">
        <v>323</v>
      </c>
      <c r="L21" s="2"/>
      <c r="M21" s="2" t="s">
        <v>710</v>
      </c>
      <c r="N21" s="2" t="s">
        <v>715</v>
      </c>
      <c r="O21" s="2" t="s">
        <v>318</v>
      </c>
      <c r="P21" s="2" t="s">
        <v>318</v>
      </c>
      <c r="Q21" s="2"/>
      <c r="R21" s="2"/>
    </row>
    <row r="22" spans="1:18" ht="27" customHeight="1">
      <c r="A22" s="2">
        <v>4</v>
      </c>
      <c r="B22" s="118" t="s">
        <v>665</v>
      </c>
      <c r="C22" s="118" t="s">
        <v>666</v>
      </c>
      <c r="D22" s="118">
        <v>1284</v>
      </c>
      <c r="E22" s="65" t="s">
        <v>250</v>
      </c>
      <c r="F22" s="118" t="s">
        <v>667</v>
      </c>
      <c r="G22" s="2" t="s">
        <v>23</v>
      </c>
      <c r="H22" s="2">
        <v>1987</v>
      </c>
      <c r="I22" s="2" t="s">
        <v>23</v>
      </c>
      <c r="J22" s="2" t="s">
        <v>251</v>
      </c>
      <c r="K22" s="24" t="s">
        <v>323</v>
      </c>
      <c r="L22" s="2"/>
      <c r="M22" s="2" t="s">
        <v>710</v>
      </c>
      <c r="N22" s="2" t="s">
        <v>715</v>
      </c>
      <c r="O22" s="2" t="s">
        <v>318</v>
      </c>
      <c r="P22" s="2"/>
      <c r="Q22" s="2"/>
      <c r="R22" s="2"/>
    </row>
    <row r="23" spans="1:18" ht="27" customHeight="1">
      <c r="A23" s="2">
        <v>5</v>
      </c>
      <c r="B23" s="118" t="s">
        <v>665</v>
      </c>
      <c r="C23" s="118" t="s">
        <v>666</v>
      </c>
      <c r="D23" s="118">
        <v>1277</v>
      </c>
      <c r="E23" s="65" t="s">
        <v>252</v>
      </c>
      <c r="F23" s="118" t="s">
        <v>667</v>
      </c>
      <c r="G23" s="2" t="s">
        <v>23</v>
      </c>
      <c r="H23" s="2">
        <v>1987</v>
      </c>
      <c r="I23" s="2" t="s">
        <v>23</v>
      </c>
      <c r="J23" s="2">
        <v>4500</v>
      </c>
      <c r="K23" s="24" t="s">
        <v>323</v>
      </c>
      <c r="L23" s="2"/>
      <c r="M23" s="2" t="s">
        <v>710</v>
      </c>
      <c r="N23" s="2" t="s">
        <v>715</v>
      </c>
      <c r="O23" s="2" t="s">
        <v>318</v>
      </c>
      <c r="P23" s="2"/>
      <c r="Q23" s="2"/>
      <c r="R23" s="2"/>
    </row>
    <row r="24" spans="1:18" ht="27" customHeight="1">
      <c r="A24" s="2">
        <v>6</v>
      </c>
      <c r="B24" s="118" t="s">
        <v>249</v>
      </c>
      <c r="C24" s="118" t="s">
        <v>253</v>
      </c>
      <c r="D24" s="118">
        <v>89</v>
      </c>
      <c r="E24" s="65" t="s">
        <v>254</v>
      </c>
      <c r="F24" s="118" t="s">
        <v>27</v>
      </c>
      <c r="G24" s="2" t="s">
        <v>23</v>
      </c>
      <c r="H24" s="2">
        <v>1986</v>
      </c>
      <c r="I24" s="2" t="s">
        <v>23</v>
      </c>
      <c r="J24" s="2">
        <v>750</v>
      </c>
      <c r="K24" s="24" t="s">
        <v>323</v>
      </c>
      <c r="L24" s="2"/>
      <c r="M24" s="2" t="s">
        <v>710</v>
      </c>
      <c r="N24" s="2" t="s">
        <v>715</v>
      </c>
      <c r="O24" s="2" t="s">
        <v>318</v>
      </c>
      <c r="P24" s="2"/>
      <c r="Q24" s="2"/>
      <c r="R24" s="2"/>
    </row>
    <row r="25" spans="1:18" ht="27" customHeight="1">
      <c r="A25" s="2">
        <v>7</v>
      </c>
      <c r="B25" s="118" t="s">
        <v>260</v>
      </c>
      <c r="C25" s="118" t="s">
        <v>261</v>
      </c>
      <c r="D25" s="118" t="s">
        <v>262</v>
      </c>
      <c r="E25" s="65" t="s">
        <v>263</v>
      </c>
      <c r="F25" s="118" t="s">
        <v>19</v>
      </c>
      <c r="G25" s="2">
        <v>2151</v>
      </c>
      <c r="H25" s="2">
        <v>2002</v>
      </c>
      <c r="I25" s="2">
        <v>9</v>
      </c>
      <c r="J25" s="2"/>
      <c r="K25" s="24" t="s">
        <v>323</v>
      </c>
      <c r="L25" s="2"/>
      <c r="M25" s="2" t="s">
        <v>730</v>
      </c>
      <c r="N25" s="2" t="s">
        <v>716</v>
      </c>
      <c r="O25" s="2" t="s">
        <v>318</v>
      </c>
      <c r="P25" s="2" t="s">
        <v>318</v>
      </c>
      <c r="Q25" s="2"/>
      <c r="R25" s="2"/>
    </row>
    <row r="26" spans="1:18" ht="27" customHeight="1">
      <c r="A26" s="2">
        <v>8</v>
      </c>
      <c r="B26" s="118" t="s">
        <v>264</v>
      </c>
      <c r="C26" s="118" t="s">
        <v>322</v>
      </c>
      <c r="D26" s="118" t="s">
        <v>265</v>
      </c>
      <c r="E26" s="65" t="s">
        <v>563</v>
      </c>
      <c r="F26" s="118" t="s">
        <v>266</v>
      </c>
      <c r="G26" s="2">
        <v>4156</v>
      </c>
      <c r="H26" s="2">
        <v>2009</v>
      </c>
      <c r="I26" s="2">
        <v>1</v>
      </c>
      <c r="J26" s="2"/>
      <c r="K26" s="24" t="s">
        <v>323</v>
      </c>
      <c r="L26" s="2"/>
      <c r="M26" s="2" t="s">
        <v>731</v>
      </c>
      <c r="N26" s="2" t="s">
        <v>717</v>
      </c>
      <c r="O26" s="2" t="s">
        <v>318</v>
      </c>
      <c r="P26" s="2" t="s">
        <v>318</v>
      </c>
      <c r="Q26" s="2"/>
      <c r="R26" s="2"/>
    </row>
    <row r="27" spans="1:18" ht="27" customHeight="1">
      <c r="A27" s="2">
        <v>9</v>
      </c>
      <c r="B27" s="119" t="s">
        <v>18</v>
      </c>
      <c r="C27" s="119" t="s">
        <v>267</v>
      </c>
      <c r="D27" s="118" t="s">
        <v>268</v>
      </c>
      <c r="E27" s="67" t="s">
        <v>269</v>
      </c>
      <c r="F27" s="119" t="s">
        <v>19</v>
      </c>
      <c r="G27" s="66">
        <v>2000</v>
      </c>
      <c r="H27" s="2">
        <v>2004</v>
      </c>
      <c r="I27" s="2">
        <v>5</v>
      </c>
      <c r="J27" s="2">
        <v>624</v>
      </c>
      <c r="K27" s="24" t="s">
        <v>323</v>
      </c>
      <c r="L27" s="2"/>
      <c r="M27" s="2" t="s">
        <v>732</v>
      </c>
      <c r="N27" s="2" t="s">
        <v>718</v>
      </c>
      <c r="O27" s="2" t="s">
        <v>318</v>
      </c>
      <c r="P27" s="2" t="s">
        <v>318</v>
      </c>
      <c r="Q27" s="2"/>
      <c r="R27" s="2"/>
    </row>
    <row r="28" spans="1:18" ht="27" customHeight="1">
      <c r="A28" s="2">
        <v>10</v>
      </c>
      <c r="B28" s="119" t="s">
        <v>452</v>
      </c>
      <c r="C28" s="119" t="s">
        <v>453</v>
      </c>
      <c r="D28" s="7" t="s">
        <v>664</v>
      </c>
      <c r="E28" s="67" t="s">
        <v>454</v>
      </c>
      <c r="F28" s="119" t="s">
        <v>455</v>
      </c>
      <c r="G28" s="66"/>
      <c r="H28" s="2"/>
      <c r="I28" s="2"/>
      <c r="J28" s="2"/>
      <c r="K28" s="24" t="s">
        <v>323</v>
      </c>
      <c r="L28" s="2"/>
      <c r="M28" s="2" t="s">
        <v>740</v>
      </c>
      <c r="N28" s="2" t="s">
        <v>733</v>
      </c>
      <c r="O28" s="2" t="s">
        <v>318</v>
      </c>
      <c r="P28" s="2" t="s">
        <v>318</v>
      </c>
      <c r="Q28" s="2"/>
      <c r="R28" s="2"/>
    </row>
    <row r="29" spans="1:18" ht="27" customHeight="1">
      <c r="A29" s="2">
        <v>11</v>
      </c>
      <c r="B29" s="2" t="s">
        <v>152</v>
      </c>
      <c r="C29" s="2" t="s">
        <v>446</v>
      </c>
      <c r="D29" s="2" t="s">
        <v>520</v>
      </c>
      <c r="E29" s="64" t="s">
        <v>447</v>
      </c>
      <c r="F29" s="44" t="s">
        <v>19</v>
      </c>
      <c r="G29" s="2">
        <v>1896</v>
      </c>
      <c r="H29" s="2">
        <v>2005</v>
      </c>
      <c r="I29" s="2">
        <v>6</v>
      </c>
      <c r="J29" s="2">
        <v>960</v>
      </c>
      <c r="K29" s="24" t="s">
        <v>323</v>
      </c>
      <c r="L29" s="2"/>
      <c r="M29" s="2" t="s">
        <v>734</v>
      </c>
      <c r="N29" s="2" t="s">
        <v>719</v>
      </c>
      <c r="O29" s="2" t="s">
        <v>318</v>
      </c>
      <c r="P29" s="2" t="s">
        <v>318</v>
      </c>
      <c r="Q29" s="2"/>
      <c r="R29" s="2"/>
    </row>
    <row r="30" spans="1:18" ht="27" customHeight="1">
      <c r="A30" s="2">
        <v>12</v>
      </c>
      <c r="B30" s="118" t="s">
        <v>255</v>
      </c>
      <c r="C30" s="118" t="s">
        <v>256</v>
      </c>
      <c r="D30" s="118" t="s">
        <v>257</v>
      </c>
      <c r="E30" s="65" t="s">
        <v>258</v>
      </c>
      <c r="F30" s="118" t="s">
        <v>259</v>
      </c>
      <c r="G30" s="2">
        <v>50</v>
      </c>
      <c r="H30" s="2">
        <v>1992</v>
      </c>
      <c r="I30" s="2">
        <v>2</v>
      </c>
      <c r="J30" s="2"/>
      <c r="K30" s="24" t="s">
        <v>323</v>
      </c>
      <c r="L30" s="2"/>
      <c r="M30" s="2" t="s">
        <v>735</v>
      </c>
      <c r="N30" s="2" t="s">
        <v>720</v>
      </c>
      <c r="O30" s="2" t="s">
        <v>318</v>
      </c>
      <c r="P30" s="2" t="s">
        <v>318</v>
      </c>
      <c r="Q30" s="2"/>
      <c r="R30" s="2"/>
    </row>
    <row r="31" ht="12.75">
      <c r="C31" s="1"/>
    </row>
    <row r="32" ht="12.75">
      <c r="C32" s="10"/>
    </row>
    <row r="33" ht="12.75">
      <c r="C33" s="1"/>
    </row>
    <row r="34" ht="12.75">
      <c r="C34" s="10"/>
    </row>
    <row r="35" ht="12.75">
      <c r="C35" s="1"/>
    </row>
    <row r="36" ht="12.75">
      <c r="C36" s="10"/>
    </row>
    <row r="37" ht="12.75">
      <c r="C37" s="1"/>
    </row>
    <row r="38" ht="12.75">
      <c r="C38" s="10"/>
    </row>
    <row r="39" ht="12.75">
      <c r="C39" s="1"/>
    </row>
    <row r="40" ht="12.75">
      <c r="C40" s="10"/>
    </row>
    <row r="41" ht="12.75">
      <c r="C41" s="1"/>
    </row>
    <row r="42" ht="12.75">
      <c r="C42" s="10"/>
    </row>
    <row r="43" ht="12.75">
      <c r="C43" s="1"/>
    </row>
    <row r="44" ht="12.75">
      <c r="C44" s="1"/>
    </row>
  </sheetData>
  <sheetProtection/>
  <mergeCells count="17">
    <mergeCell ref="A18:R18"/>
    <mergeCell ref="A1:D1"/>
    <mergeCell ref="G3:G5"/>
    <mergeCell ref="H3:H5"/>
    <mergeCell ref="D3:D5"/>
    <mergeCell ref="B3:B5"/>
    <mergeCell ref="C3:C5"/>
    <mergeCell ref="O3:R4"/>
    <mergeCell ref="A6:R6"/>
    <mergeCell ref="A3:A5"/>
    <mergeCell ref="E3:E5"/>
    <mergeCell ref="I3:I5"/>
    <mergeCell ref="L3:L5"/>
    <mergeCell ref="M3:N4"/>
    <mergeCell ref="K3:K5"/>
    <mergeCell ref="J3:J5"/>
    <mergeCell ref="F3:F5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421875" style="1" customWidth="1"/>
    <col min="2" max="2" width="33.00390625" style="1" customWidth="1"/>
    <col min="3" max="3" width="11.57421875" style="68" customWidth="1"/>
    <col min="4" max="4" width="16.7109375" style="79" customWidth="1"/>
    <col min="5" max="5" width="34.7109375" style="7" customWidth="1"/>
    <col min="6" max="16384" width="9.140625" style="297" customWidth="1"/>
  </cols>
  <sheetData>
    <row r="1" spans="1:5" s="298" customFormat="1" ht="21.75" customHeight="1">
      <c r="A1" s="265" t="s">
        <v>473</v>
      </c>
      <c r="B1" s="266"/>
      <c r="C1" s="266"/>
      <c r="D1" s="266"/>
      <c r="E1" s="267"/>
    </row>
    <row r="2" spans="1:5" s="298" customFormat="1" ht="21.75" customHeight="1">
      <c r="A2" s="4"/>
      <c r="B2" s="3"/>
      <c r="C2" s="7"/>
      <c r="D2" s="79"/>
      <c r="E2" s="7"/>
    </row>
    <row r="3" spans="1:5" s="299" customFormat="1" ht="29.25" customHeight="1">
      <c r="A3" s="140" t="s">
        <v>6</v>
      </c>
      <c r="B3" s="141" t="s">
        <v>327</v>
      </c>
      <c r="C3" s="142" t="s">
        <v>328</v>
      </c>
      <c r="D3" s="143" t="s">
        <v>329</v>
      </c>
      <c r="E3" s="142" t="s">
        <v>330</v>
      </c>
    </row>
    <row r="4" spans="1:5" ht="12.75" customHeight="1">
      <c r="A4" s="233" t="s">
        <v>549</v>
      </c>
      <c r="B4" s="234"/>
      <c r="C4" s="234"/>
      <c r="D4" s="234"/>
      <c r="E4" s="234"/>
    </row>
    <row r="5" spans="1:5" ht="24.75" customHeight="1">
      <c r="A5" s="128">
        <v>1</v>
      </c>
      <c r="B5" s="95" t="s">
        <v>416</v>
      </c>
      <c r="C5" s="129"/>
      <c r="D5" s="130">
        <v>4200</v>
      </c>
      <c r="E5" s="131" t="s">
        <v>417</v>
      </c>
    </row>
    <row r="6" spans="1:5" ht="24.75" customHeight="1">
      <c r="A6" s="128">
        <v>2</v>
      </c>
      <c r="B6" s="95" t="s">
        <v>416</v>
      </c>
      <c r="C6" s="129"/>
      <c r="D6" s="130">
        <v>29920.98</v>
      </c>
      <c r="E6" s="131" t="s">
        <v>430</v>
      </c>
    </row>
    <row r="7" spans="1:5" ht="24.75" customHeight="1">
      <c r="A7" s="128">
        <v>3</v>
      </c>
      <c r="B7" s="132" t="s">
        <v>418</v>
      </c>
      <c r="C7" s="129"/>
      <c r="D7" s="133">
        <v>5369.95</v>
      </c>
      <c r="E7" s="129" t="s">
        <v>419</v>
      </c>
    </row>
    <row r="8" spans="1:5" ht="24.75" customHeight="1">
      <c r="A8" s="128">
        <v>4</v>
      </c>
      <c r="B8" s="95" t="s">
        <v>416</v>
      </c>
      <c r="C8" s="129"/>
      <c r="D8" s="133">
        <v>10780</v>
      </c>
      <c r="E8" s="129" t="s">
        <v>420</v>
      </c>
    </row>
    <row r="9" spans="1:5" ht="24.75" customHeight="1">
      <c r="A9" s="128">
        <v>5</v>
      </c>
      <c r="B9" s="95" t="s">
        <v>416</v>
      </c>
      <c r="C9" s="129"/>
      <c r="D9" s="133">
        <v>4239.4</v>
      </c>
      <c r="E9" s="129" t="s">
        <v>420</v>
      </c>
    </row>
    <row r="10" spans="1:5" ht="24.75" customHeight="1">
      <c r="A10" s="128">
        <v>6</v>
      </c>
      <c r="B10" s="95" t="s">
        <v>416</v>
      </c>
      <c r="C10" s="129"/>
      <c r="D10" s="133">
        <v>28954.2</v>
      </c>
      <c r="E10" s="129" t="s">
        <v>448</v>
      </c>
    </row>
    <row r="11" spans="1:5" ht="24.75" customHeight="1">
      <c r="A11" s="128">
        <v>7</v>
      </c>
      <c r="B11" s="95" t="s">
        <v>531</v>
      </c>
      <c r="C11" s="129"/>
      <c r="D11" s="133">
        <v>5700</v>
      </c>
      <c r="E11" s="129" t="s">
        <v>516</v>
      </c>
    </row>
    <row r="12" spans="1:5" ht="24.75" customHeight="1">
      <c r="A12" s="128">
        <v>8</v>
      </c>
      <c r="B12" s="95" t="s">
        <v>627</v>
      </c>
      <c r="C12" s="134">
        <v>2019</v>
      </c>
      <c r="D12" s="135">
        <v>1483.2</v>
      </c>
      <c r="E12" s="136"/>
    </row>
    <row r="13" spans="1:5" ht="24.75" customHeight="1">
      <c r="A13" s="128">
        <v>9</v>
      </c>
      <c r="B13" s="95" t="s">
        <v>628</v>
      </c>
      <c r="C13" s="134">
        <v>2018</v>
      </c>
      <c r="D13" s="135">
        <v>11900</v>
      </c>
      <c r="E13" s="136"/>
    </row>
    <row r="14" spans="1:5" ht="24.75" customHeight="1">
      <c r="A14" s="128">
        <v>10</v>
      </c>
      <c r="B14" s="95" t="s">
        <v>629</v>
      </c>
      <c r="C14" s="134">
        <v>2018</v>
      </c>
      <c r="D14" s="135">
        <v>7800</v>
      </c>
      <c r="E14" s="136"/>
    </row>
    <row r="15" spans="1:5" ht="24.75" customHeight="1">
      <c r="A15" s="128">
        <v>11</v>
      </c>
      <c r="B15" s="95" t="s">
        <v>630</v>
      </c>
      <c r="C15" s="134">
        <v>2018</v>
      </c>
      <c r="D15" s="135">
        <v>5200</v>
      </c>
      <c r="E15" s="136"/>
    </row>
    <row r="16" spans="1:5" ht="24.75" customHeight="1">
      <c r="A16" s="128">
        <v>12</v>
      </c>
      <c r="B16" s="95" t="s">
        <v>631</v>
      </c>
      <c r="C16" s="134">
        <v>2018</v>
      </c>
      <c r="D16" s="135">
        <v>2100</v>
      </c>
      <c r="E16" s="136"/>
    </row>
    <row r="17" spans="1:5" ht="24.75" customHeight="1">
      <c r="A17" s="128">
        <v>13</v>
      </c>
      <c r="B17" s="95" t="s">
        <v>632</v>
      </c>
      <c r="C17" s="134">
        <v>2018</v>
      </c>
      <c r="D17" s="135">
        <v>18450</v>
      </c>
      <c r="E17" s="136"/>
    </row>
    <row r="18" spans="1:5" ht="12" customHeight="1">
      <c r="A18" s="262" t="s">
        <v>326</v>
      </c>
      <c r="B18" s="263"/>
      <c r="C18" s="264"/>
      <c r="D18" s="81">
        <f>SUM(D5:D17)</f>
        <v>136097.72999999998</v>
      </c>
      <c r="E18" s="59"/>
    </row>
    <row r="19" spans="1:5" ht="12.75" customHeight="1">
      <c r="A19" s="233" t="s">
        <v>551</v>
      </c>
      <c r="B19" s="234"/>
      <c r="C19" s="234"/>
      <c r="D19" s="234"/>
      <c r="E19" s="234"/>
    </row>
    <row r="20" spans="1:5" ht="24.75" customHeight="1">
      <c r="A20" s="73">
        <v>1</v>
      </c>
      <c r="B20" s="70" t="s">
        <v>521</v>
      </c>
      <c r="C20" s="74">
        <v>2017</v>
      </c>
      <c r="D20" s="80">
        <v>19803</v>
      </c>
      <c r="E20" s="75"/>
    </row>
    <row r="21" spans="1:5" ht="24.75" customHeight="1">
      <c r="A21" s="73">
        <v>2</v>
      </c>
      <c r="B21" s="70" t="s">
        <v>522</v>
      </c>
      <c r="C21" s="74">
        <v>2018</v>
      </c>
      <c r="D21" s="80">
        <v>17700</v>
      </c>
      <c r="E21" s="75"/>
    </row>
    <row r="22" spans="1:5" ht="24.75" customHeight="1">
      <c r="A22" s="73">
        <v>3</v>
      </c>
      <c r="B22" s="70" t="s">
        <v>522</v>
      </c>
      <c r="C22" s="74">
        <v>2017</v>
      </c>
      <c r="D22" s="80">
        <v>9102</v>
      </c>
      <c r="E22" s="75"/>
    </row>
    <row r="23" spans="1:5" ht="24.75" customHeight="1">
      <c r="A23" s="73">
        <v>4</v>
      </c>
      <c r="B23" s="70" t="s">
        <v>522</v>
      </c>
      <c r="C23" s="74">
        <v>1980</v>
      </c>
      <c r="D23" s="80">
        <v>15500</v>
      </c>
      <c r="E23" s="75"/>
    </row>
    <row r="24" spans="1:5" ht="12" customHeight="1">
      <c r="A24" s="262" t="s">
        <v>326</v>
      </c>
      <c r="B24" s="263"/>
      <c r="C24" s="264"/>
      <c r="D24" s="82">
        <f>SUM(D20:D23)</f>
        <v>62105</v>
      </c>
      <c r="E24" s="76"/>
    </row>
    <row r="25" spans="1:5" s="298" customFormat="1" ht="12.75" customHeight="1">
      <c r="A25" s="233" t="s">
        <v>560</v>
      </c>
      <c r="B25" s="234"/>
      <c r="C25" s="234"/>
      <c r="D25" s="234"/>
      <c r="E25" s="234"/>
    </row>
    <row r="26" spans="1:5" s="298" customFormat="1" ht="24.75" customHeight="1">
      <c r="A26" s="73">
        <v>1</v>
      </c>
      <c r="B26" s="70" t="s">
        <v>422</v>
      </c>
      <c r="C26" s="74">
        <v>2001</v>
      </c>
      <c r="D26" s="80">
        <v>3000</v>
      </c>
      <c r="E26" s="75"/>
    </row>
    <row r="27" spans="1:5" s="298" customFormat="1" ht="12" customHeight="1">
      <c r="A27" s="262" t="s">
        <v>326</v>
      </c>
      <c r="B27" s="263"/>
      <c r="C27" s="264"/>
      <c r="D27" s="82">
        <f>SUM(D26)</f>
        <v>3000</v>
      </c>
      <c r="E27" s="76"/>
    </row>
    <row r="28" spans="1:5" s="298" customFormat="1" ht="12.75" customHeight="1">
      <c r="A28" s="233" t="s">
        <v>561</v>
      </c>
      <c r="B28" s="234"/>
      <c r="C28" s="273"/>
      <c r="D28" s="273"/>
      <c r="E28" s="273"/>
    </row>
    <row r="29" spans="1:5" s="298" customFormat="1" ht="24.75" customHeight="1">
      <c r="A29" s="73">
        <v>1</v>
      </c>
      <c r="B29" s="70" t="s">
        <v>437</v>
      </c>
      <c r="C29" s="74">
        <v>2015</v>
      </c>
      <c r="D29" s="80">
        <v>23700.01</v>
      </c>
      <c r="E29" s="77"/>
    </row>
    <row r="30" spans="1:5" s="298" customFormat="1" ht="12" customHeight="1">
      <c r="A30" s="262" t="s">
        <v>326</v>
      </c>
      <c r="B30" s="263"/>
      <c r="C30" s="264"/>
      <c r="D30" s="82">
        <f>SUM(D29)</f>
        <v>23700.01</v>
      </c>
      <c r="E30" s="78"/>
    </row>
    <row r="31" spans="1:5" s="298" customFormat="1" ht="12.75" customHeight="1">
      <c r="A31" s="271" t="s">
        <v>562</v>
      </c>
      <c r="B31" s="272"/>
      <c r="C31" s="272"/>
      <c r="D31" s="272"/>
      <c r="E31" s="272"/>
    </row>
    <row r="32" spans="1:5" s="298" customFormat="1" ht="24.75" customHeight="1">
      <c r="A32" s="73">
        <v>1</v>
      </c>
      <c r="B32" s="70" t="s">
        <v>423</v>
      </c>
      <c r="C32" s="74">
        <v>2002</v>
      </c>
      <c r="D32" s="80">
        <v>179921.04</v>
      </c>
      <c r="E32" s="77"/>
    </row>
    <row r="33" spans="1:5" s="298" customFormat="1" ht="24.75" customHeight="1">
      <c r="A33" s="73">
        <v>2</v>
      </c>
      <c r="B33" s="70" t="s">
        <v>424</v>
      </c>
      <c r="C33" s="74">
        <v>2013</v>
      </c>
      <c r="D33" s="80">
        <v>12622.88</v>
      </c>
      <c r="E33" s="77"/>
    </row>
    <row r="34" spans="1:5" s="298" customFormat="1" ht="24.75" customHeight="1">
      <c r="A34" s="73">
        <v>3</v>
      </c>
      <c r="B34" s="70" t="s">
        <v>442</v>
      </c>
      <c r="C34" s="74">
        <v>2013</v>
      </c>
      <c r="D34" s="80">
        <v>4978.13</v>
      </c>
      <c r="E34" s="77"/>
    </row>
    <row r="35" spans="1:5" s="298" customFormat="1" ht="24.75" customHeight="1">
      <c r="A35" s="73">
        <v>4</v>
      </c>
      <c r="B35" s="70" t="s">
        <v>422</v>
      </c>
      <c r="C35" s="74">
        <v>2001</v>
      </c>
      <c r="D35" s="80">
        <v>6033</v>
      </c>
      <c r="E35" s="77"/>
    </row>
    <row r="36" spans="1:5" s="298" customFormat="1" ht="12" customHeight="1">
      <c r="A36" s="262" t="s">
        <v>326</v>
      </c>
      <c r="B36" s="263"/>
      <c r="C36" s="264"/>
      <c r="D36" s="83">
        <f>SUM(D32:D35)</f>
        <v>203555.05000000002</v>
      </c>
      <c r="E36" s="58"/>
    </row>
    <row r="37" ht="13.5" thickBot="1"/>
    <row r="38" spans="1:4" ht="22.5" customHeight="1" thickBot="1">
      <c r="A38" s="268" t="s">
        <v>469</v>
      </c>
      <c r="B38" s="269"/>
      <c r="C38" s="270"/>
      <c r="D38" s="84">
        <f>D18+D36+D30+D27+D24</f>
        <v>428457.79000000004</v>
      </c>
    </row>
  </sheetData>
  <sheetProtection/>
  <mergeCells count="12">
    <mergeCell ref="A25:E25"/>
    <mergeCell ref="A28:E28"/>
    <mergeCell ref="A18:C18"/>
    <mergeCell ref="A27:C27"/>
    <mergeCell ref="A1:E1"/>
    <mergeCell ref="A38:C38"/>
    <mergeCell ref="A30:C30"/>
    <mergeCell ref="A36:C36"/>
    <mergeCell ref="A24:C24"/>
    <mergeCell ref="A31:E31"/>
    <mergeCell ref="A4:E4"/>
    <mergeCell ref="A19:E1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4.421875" style="0" customWidth="1"/>
    <col min="2" max="2" width="40.7109375" style="0" customWidth="1"/>
    <col min="3" max="3" width="13.00390625" style="0" customWidth="1"/>
  </cols>
  <sheetData>
    <row r="1" spans="1:3" ht="13.5" thickBot="1">
      <c r="A1" s="276" t="s">
        <v>530</v>
      </c>
      <c r="B1" s="277"/>
      <c r="C1" s="278"/>
    </row>
    <row r="2" spans="1:3" ht="12.75">
      <c r="A2" s="4"/>
      <c r="B2" s="4"/>
      <c r="C2" s="4"/>
    </row>
    <row r="3" spans="1:3" ht="12.75">
      <c r="A3" s="38" t="s">
        <v>6</v>
      </c>
      <c r="B3" s="38" t="s">
        <v>161</v>
      </c>
      <c r="C3" s="38" t="s">
        <v>162</v>
      </c>
    </row>
    <row r="4" spans="1:3" ht="19.5" customHeight="1">
      <c r="A4" s="6">
        <v>1</v>
      </c>
      <c r="B4" s="25" t="s">
        <v>163</v>
      </c>
      <c r="C4" s="26">
        <v>1.74</v>
      </c>
    </row>
    <row r="5" spans="1:3" ht="19.5" customHeight="1">
      <c r="A5" s="6">
        <v>2</v>
      </c>
      <c r="B5" s="25" t="s">
        <v>164</v>
      </c>
      <c r="C5" s="26">
        <v>2.75</v>
      </c>
    </row>
    <row r="6" spans="1:3" ht="19.5" customHeight="1">
      <c r="A6" s="6">
        <v>3</v>
      </c>
      <c r="B6" s="25" t="s">
        <v>165</v>
      </c>
      <c r="C6" s="26">
        <v>1.78</v>
      </c>
    </row>
    <row r="7" spans="1:3" ht="19.5" customHeight="1">
      <c r="A7" s="6">
        <v>4</v>
      </c>
      <c r="B7" s="25" t="s">
        <v>166</v>
      </c>
      <c r="C7" s="26">
        <v>0.7</v>
      </c>
    </row>
    <row r="8" spans="1:3" ht="19.5" customHeight="1">
      <c r="A8" s="6">
        <v>5</v>
      </c>
      <c r="B8" s="25" t="s">
        <v>167</v>
      </c>
      <c r="C8" s="26">
        <v>0.33</v>
      </c>
    </row>
    <row r="9" spans="1:3" ht="19.5" customHeight="1">
      <c r="A9" s="6">
        <v>6</v>
      </c>
      <c r="B9" s="25" t="s">
        <v>168</v>
      </c>
      <c r="C9" s="26">
        <v>4.99</v>
      </c>
    </row>
    <row r="10" spans="1:3" ht="19.5" customHeight="1">
      <c r="A10" s="6">
        <v>7</v>
      </c>
      <c r="B10" s="25" t="s">
        <v>169</v>
      </c>
      <c r="C10" s="26">
        <v>2.56</v>
      </c>
    </row>
    <row r="11" spans="1:3" ht="19.5" customHeight="1">
      <c r="A11" s="6">
        <v>8</v>
      </c>
      <c r="B11" s="25" t="s">
        <v>170</v>
      </c>
      <c r="C11" s="26">
        <v>1.8</v>
      </c>
    </row>
    <row r="12" spans="1:3" ht="19.5" customHeight="1">
      <c r="A12" s="6">
        <v>9</v>
      </c>
      <c r="B12" s="25" t="s">
        <v>171</v>
      </c>
      <c r="C12" s="26">
        <v>2.25</v>
      </c>
    </row>
    <row r="13" spans="1:3" ht="19.5" customHeight="1">
      <c r="A13" s="6">
        <v>10</v>
      </c>
      <c r="B13" s="25" t="s">
        <v>172</v>
      </c>
      <c r="C13" s="26">
        <v>1.7</v>
      </c>
    </row>
    <row r="14" spans="1:3" ht="19.5" customHeight="1">
      <c r="A14" s="6">
        <v>11</v>
      </c>
      <c r="B14" s="25" t="s">
        <v>173</v>
      </c>
      <c r="C14" s="26">
        <v>5.44</v>
      </c>
    </row>
    <row r="15" spans="1:3" ht="19.5" customHeight="1">
      <c r="A15" s="6">
        <v>12</v>
      </c>
      <c r="B15" s="25" t="s">
        <v>174</v>
      </c>
      <c r="C15" s="26">
        <v>4.85</v>
      </c>
    </row>
    <row r="16" spans="1:3" ht="19.5" customHeight="1">
      <c r="A16" s="6">
        <v>13</v>
      </c>
      <c r="B16" s="25" t="s">
        <v>175</v>
      </c>
      <c r="C16" s="26">
        <v>0.91</v>
      </c>
    </row>
    <row r="17" spans="1:3" ht="19.5" customHeight="1">
      <c r="A17" s="6">
        <v>14</v>
      </c>
      <c r="B17" s="25" t="s">
        <v>176</v>
      </c>
      <c r="C17" s="26">
        <v>0.5</v>
      </c>
    </row>
    <row r="18" spans="1:3" ht="19.5" customHeight="1">
      <c r="A18" s="6">
        <v>15</v>
      </c>
      <c r="B18" s="25" t="s">
        <v>177</v>
      </c>
      <c r="C18" s="26">
        <v>1.76</v>
      </c>
    </row>
    <row r="19" spans="1:3" ht="19.5" customHeight="1">
      <c r="A19" s="6">
        <v>16</v>
      </c>
      <c r="B19" s="25" t="s">
        <v>178</v>
      </c>
      <c r="C19" s="26">
        <v>2</v>
      </c>
    </row>
    <row r="20" spans="1:3" ht="19.5" customHeight="1">
      <c r="A20" s="6">
        <v>17</v>
      </c>
      <c r="B20" s="25" t="s">
        <v>179</v>
      </c>
      <c r="C20" s="26">
        <v>3.1</v>
      </c>
    </row>
    <row r="21" spans="1:3" ht="19.5" customHeight="1">
      <c r="A21" s="6">
        <v>18</v>
      </c>
      <c r="B21" s="25" t="s">
        <v>180</v>
      </c>
      <c r="C21" s="26">
        <v>0.5</v>
      </c>
    </row>
    <row r="22" spans="1:3" ht="19.5" customHeight="1">
      <c r="A22" s="6">
        <v>19</v>
      </c>
      <c r="B22" s="25" t="s">
        <v>181</v>
      </c>
      <c r="C22" s="26">
        <v>1.03</v>
      </c>
    </row>
    <row r="23" spans="1:3" ht="19.5" customHeight="1">
      <c r="A23" s="6">
        <v>20</v>
      </c>
      <c r="B23" s="25" t="s">
        <v>182</v>
      </c>
      <c r="C23" s="26">
        <v>2.65</v>
      </c>
    </row>
    <row r="24" spans="1:3" ht="19.5" customHeight="1">
      <c r="A24" s="6">
        <v>21</v>
      </c>
      <c r="B24" s="25" t="s">
        <v>183</v>
      </c>
      <c r="C24" s="26">
        <v>1.39</v>
      </c>
    </row>
    <row r="25" spans="1:3" ht="19.5" customHeight="1">
      <c r="A25" s="6">
        <v>22</v>
      </c>
      <c r="B25" s="25" t="s">
        <v>184</v>
      </c>
      <c r="C25" s="26">
        <v>1.6</v>
      </c>
    </row>
    <row r="26" spans="1:3" ht="19.5" customHeight="1">
      <c r="A26" s="6">
        <v>23</v>
      </c>
      <c r="B26" s="25" t="s">
        <v>185</v>
      </c>
      <c r="C26" s="26">
        <v>1.5</v>
      </c>
    </row>
    <row r="27" spans="1:3" ht="19.5" customHeight="1">
      <c r="A27" s="6">
        <v>24</v>
      </c>
      <c r="B27" s="25" t="s">
        <v>186</v>
      </c>
      <c r="C27" s="26">
        <v>4.15</v>
      </c>
    </row>
    <row r="28" spans="1:3" ht="19.5" customHeight="1">
      <c r="A28" s="6">
        <v>25</v>
      </c>
      <c r="B28" s="25" t="s">
        <v>187</v>
      </c>
      <c r="C28" s="26">
        <v>2.25</v>
      </c>
    </row>
    <row r="29" spans="1:3" ht="19.5" customHeight="1">
      <c r="A29" s="6">
        <v>26</v>
      </c>
      <c r="B29" s="25" t="s">
        <v>188</v>
      </c>
      <c r="C29" s="26">
        <v>1.47</v>
      </c>
    </row>
    <row r="30" spans="1:3" ht="19.5" customHeight="1">
      <c r="A30" s="6">
        <v>27</v>
      </c>
      <c r="B30" s="25" t="s">
        <v>189</v>
      </c>
      <c r="C30" s="26">
        <v>4.52</v>
      </c>
    </row>
    <row r="31" spans="1:3" ht="19.5" customHeight="1">
      <c r="A31" s="6">
        <v>28</v>
      </c>
      <c r="B31" s="25" t="s">
        <v>190</v>
      </c>
      <c r="C31" s="26">
        <v>1</v>
      </c>
    </row>
    <row r="32" spans="1:3" ht="19.5" customHeight="1">
      <c r="A32" s="6">
        <v>29</v>
      </c>
      <c r="B32" s="25" t="s">
        <v>191</v>
      </c>
      <c r="C32" s="26">
        <v>0.7</v>
      </c>
    </row>
    <row r="33" spans="1:3" ht="19.5" customHeight="1">
      <c r="A33" s="6">
        <v>30</v>
      </c>
      <c r="B33" s="25" t="s">
        <v>192</v>
      </c>
      <c r="C33" s="26">
        <v>2</v>
      </c>
    </row>
    <row r="34" spans="1:3" ht="19.5" customHeight="1">
      <c r="A34" s="6">
        <v>31</v>
      </c>
      <c r="B34" s="25" t="s">
        <v>193</v>
      </c>
      <c r="C34" s="26">
        <v>5.7</v>
      </c>
    </row>
    <row r="35" spans="1:3" ht="19.5" customHeight="1">
      <c r="A35" s="6">
        <v>32</v>
      </c>
      <c r="B35" s="25" t="s">
        <v>194</v>
      </c>
      <c r="C35" s="26">
        <v>0.4</v>
      </c>
    </row>
    <row r="36" spans="1:3" ht="19.5" customHeight="1">
      <c r="A36" s="6">
        <v>33</v>
      </c>
      <c r="B36" s="25" t="s">
        <v>195</v>
      </c>
      <c r="C36" s="26">
        <v>0.6</v>
      </c>
    </row>
    <row r="37" spans="1:3" ht="19.5" customHeight="1">
      <c r="A37" s="6">
        <v>34</v>
      </c>
      <c r="B37" s="25" t="s">
        <v>196</v>
      </c>
      <c r="C37" s="26">
        <v>0.26</v>
      </c>
    </row>
    <row r="38" spans="1:3" ht="19.5" customHeight="1">
      <c r="A38" s="6">
        <v>35</v>
      </c>
      <c r="B38" s="25" t="s">
        <v>197</v>
      </c>
      <c r="C38" s="26">
        <v>0.09</v>
      </c>
    </row>
    <row r="39" spans="1:3" ht="19.5" customHeight="1">
      <c r="A39" s="6">
        <v>36</v>
      </c>
      <c r="B39" s="25" t="s">
        <v>198</v>
      </c>
      <c r="C39" s="26">
        <v>0.32</v>
      </c>
    </row>
    <row r="40" spans="1:3" ht="19.5" customHeight="1">
      <c r="A40" s="6">
        <v>37</v>
      </c>
      <c r="B40" s="25" t="s">
        <v>199</v>
      </c>
      <c r="C40" s="26">
        <v>3.44</v>
      </c>
    </row>
    <row r="41" spans="1:3" ht="19.5" customHeight="1">
      <c r="A41" s="6">
        <v>38</v>
      </c>
      <c r="B41" s="25" t="s">
        <v>200</v>
      </c>
      <c r="C41" s="26">
        <v>0.37</v>
      </c>
    </row>
    <row r="42" spans="1:3" ht="19.5" customHeight="1">
      <c r="A42" s="6">
        <v>39</v>
      </c>
      <c r="B42" s="25" t="s">
        <v>201</v>
      </c>
      <c r="C42" s="26">
        <v>0.235</v>
      </c>
    </row>
    <row r="43" spans="1:3" ht="12.75">
      <c r="A43" s="274" t="s">
        <v>5</v>
      </c>
      <c r="B43" s="275"/>
      <c r="C43" s="29">
        <f>SUM(C4:C42)</f>
        <v>75.33500000000001</v>
      </c>
    </row>
  </sheetData>
  <sheetProtection/>
  <mergeCells count="2">
    <mergeCell ref="A43:B43"/>
    <mergeCell ref="A1:C1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199" customWidth="1"/>
    <col min="2" max="2" width="19.00390625" style="200" customWidth="1"/>
    <col min="3" max="3" width="46.7109375" style="200" customWidth="1"/>
    <col min="4" max="4" width="18.7109375" style="201" customWidth="1"/>
    <col min="6" max="6" width="10.8515625" style="0" bestFit="1" customWidth="1"/>
  </cols>
  <sheetData>
    <row r="1" spans="1:2" s="212" customFormat="1" ht="12.75">
      <c r="A1" s="212" t="s">
        <v>742</v>
      </c>
      <c r="B1" s="214"/>
    </row>
    <row r="3" spans="1:4" ht="15.75">
      <c r="A3" s="202" t="s">
        <v>781</v>
      </c>
      <c r="B3" s="203" t="s">
        <v>782</v>
      </c>
      <c r="C3" s="203" t="s">
        <v>783</v>
      </c>
      <c r="D3" s="204" t="s">
        <v>784</v>
      </c>
    </row>
    <row r="4" spans="1:4" ht="18">
      <c r="A4" s="294">
        <v>2017</v>
      </c>
      <c r="B4" s="294"/>
      <c r="C4" s="294"/>
      <c r="D4" s="294"/>
    </row>
    <row r="5" spans="1:4" ht="12.75">
      <c r="A5" s="283" t="s">
        <v>797</v>
      </c>
      <c r="B5" s="284"/>
      <c r="C5" s="284"/>
      <c r="D5" s="285"/>
    </row>
    <row r="6" spans="1:4" ht="25.5">
      <c r="A6" s="213" t="s">
        <v>796</v>
      </c>
      <c r="B6" s="230" t="s">
        <v>797</v>
      </c>
      <c r="C6" s="2" t="s">
        <v>801</v>
      </c>
      <c r="D6" s="205">
        <v>2887.15</v>
      </c>
    </row>
    <row r="7" spans="1:4" ht="25.5">
      <c r="A7" s="213" t="s">
        <v>796</v>
      </c>
      <c r="B7" s="232"/>
      <c r="C7" s="2" t="s">
        <v>798</v>
      </c>
      <c r="D7" s="205">
        <v>20405.9</v>
      </c>
    </row>
    <row r="8" spans="1:4" ht="12.75">
      <c r="A8" s="296" t="s">
        <v>5</v>
      </c>
      <c r="B8" s="296"/>
      <c r="C8" s="296"/>
      <c r="D8" s="206">
        <f>SUM(D6:D7)</f>
        <v>23293.050000000003</v>
      </c>
    </row>
    <row r="9" spans="1:4" ht="12.75">
      <c r="A9" s="283" t="s">
        <v>800</v>
      </c>
      <c r="B9" s="284"/>
      <c r="C9" s="284"/>
      <c r="D9" s="285"/>
    </row>
    <row r="10" spans="1:4" ht="12.75">
      <c r="A10" s="6" t="s">
        <v>799</v>
      </c>
      <c r="B10" s="44" t="s">
        <v>788</v>
      </c>
      <c r="C10" s="2" t="s">
        <v>802</v>
      </c>
      <c r="D10" s="205">
        <v>450</v>
      </c>
    </row>
    <row r="11" spans="1:4" ht="12.75">
      <c r="A11" s="296" t="s">
        <v>5</v>
      </c>
      <c r="B11" s="296"/>
      <c r="C11" s="296"/>
      <c r="D11" s="206">
        <f>SUM(D10)</f>
        <v>450</v>
      </c>
    </row>
    <row r="12" spans="1:4" ht="18">
      <c r="A12" s="293" t="s">
        <v>789</v>
      </c>
      <c r="B12" s="293"/>
      <c r="C12" s="293"/>
      <c r="D12" s="208">
        <f>D8+D11</f>
        <v>23743.050000000003</v>
      </c>
    </row>
    <row r="13" spans="1:4" ht="18">
      <c r="A13" s="294">
        <v>2018</v>
      </c>
      <c r="B13" s="294"/>
      <c r="C13" s="294"/>
      <c r="D13" s="294"/>
    </row>
    <row r="14" spans="1:4" ht="12.75">
      <c r="A14" s="283" t="s">
        <v>785</v>
      </c>
      <c r="B14" s="284"/>
      <c r="C14" s="284"/>
      <c r="D14" s="285"/>
    </row>
    <row r="15" spans="1:4" ht="12.75">
      <c r="A15" s="45" t="s">
        <v>803</v>
      </c>
      <c r="B15" s="230" t="s">
        <v>785</v>
      </c>
      <c r="C15" s="44" t="s">
        <v>786</v>
      </c>
      <c r="D15" s="150">
        <v>1646.85</v>
      </c>
    </row>
    <row r="16" spans="1:5" ht="12.75">
      <c r="A16" s="45" t="s">
        <v>805</v>
      </c>
      <c r="B16" s="232"/>
      <c r="C16" s="44" t="s">
        <v>806</v>
      </c>
      <c r="D16" s="53">
        <v>3549.08</v>
      </c>
      <c r="E16" s="217" t="s">
        <v>807</v>
      </c>
    </row>
    <row r="17" spans="1:4" ht="12.75">
      <c r="A17" s="286" t="s">
        <v>804</v>
      </c>
      <c r="B17" s="286"/>
      <c r="C17" s="286"/>
      <c r="D17" s="207">
        <f>SUM(D15:D16)</f>
        <v>5195.93</v>
      </c>
    </row>
    <row r="18" spans="1:4" ht="12.75">
      <c r="A18" s="283" t="s">
        <v>797</v>
      </c>
      <c r="B18" s="284"/>
      <c r="C18" s="284"/>
      <c r="D18" s="285"/>
    </row>
    <row r="19" spans="1:4" ht="12.75">
      <c r="A19" s="6" t="s">
        <v>808</v>
      </c>
      <c r="B19" s="295" t="s">
        <v>797</v>
      </c>
      <c r="C19" s="2" t="s">
        <v>810</v>
      </c>
      <c r="D19" s="205">
        <v>1730</v>
      </c>
    </row>
    <row r="20" spans="1:4" ht="25.5">
      <c r="A20" s="6" t="s">
        <v>809</v>
      </c>
      <c r="B20" s="295"/>
      <c r="C20" s="2" t="s">
        <v>811</v>
      </c>
      <c r="D20" s="205">
        <v>2150</v>
      </c>
    </row>
    <row r="21" spans="1:4" ht="12.75">
      <c r="A21" s="286" t="s">
        <v>804</v>
      </c>
      <c r="B21" s="286"/>
      <c r="C21" s="286"/>
      <c r="D21" s="207">
        <f>SUM(D19:D20)</f>
        <v>3880</v>
      </c>
    </row>
    <row r="22" spans="1:4" ht="18">
      <c r="A22" s="293" t="s">
        <v>790</v>
      </c>
      <c r="B22" s="293"/>
      <c r="C22" s="293"/>
      <c r="D22" s="208">
        <f>D17+D21</f>
        <v>9075.93</v>
      </c>
    </row>
    <row r="23" spans="1:4" ht="18">
      <c r="A23" s="294">
        <v>2019</v>
      </c>
      <c r="B23" s="294"/>
      <c r="C23" s="294"/>
      <c r="D23" s="294"/>
    </row>
    <row r="24" spans="1:4" ht="12.75">
      <c r="A24" s="283" t="s">
        <v>785</v>
      </c>
      <c r="B24" s="284"/>
      <c r="C24" s="284"/>
      <c r="D24" s="285"/>
    </row>
    <row r="25" spans="1:4" ht="12.75">
      <c r="A25" s="6" t="s">
        <v>812</v>
      </c>
      <c r="B25" s="2" t="s">
        <v>785</v>
      </c>
      <c r="C25" s="44" t="s">
        <v>786</v>
      </c>
      <c r="D25" s="205">
        <v>1692</v>
      </c>
    </row>
    <row r="26" spans="1:4" ht="12.75">
      <c r="A26" s="286" t="s">
        <v>804</v>
      </c>
      <c r="B26" s="286"/>
      <c r="C26" s="286"/>
      <c r="D26" s="207">
        <f>SUM(D25)</f>
        <v>1692</v>
      </c>
    </row>
    <row r="27" spans="1:4" ht="18">
      <c r="A27" s="293" t="s">
        <v>791</v>
      </c>
      <c r="B27" s="293"/>
      <c r="C27" s="293"/>
      <c r="D27" s="208">
        <f>D26</f>
        <v>1692</v>
      </c>
    </row>
    <row r="28" ht="13.5" thickBot="1"/>
    <row r="29" spans="1:4" ht="18.75" thickBot="1">
      <c r="A29" s="290" t="s">
        <v>792</v>
      </c>
      <c r="B29" s="291"/>
      <c r="C29" s="292"/>
      <c r="D29" s="209">
        <f>D12+D22+D27</f>
        <v>34510.98</v>
      </c>
    </row>
    <row r="31" spans="1:4" ht="12.75">
      <c r="A31" s="279" t="s">
        <v>62</v>
      </c>
      <c r="B31" s="215">
        <v>2017</v>
      </c>
      <c r="C31" s="210" t="s">
        <v>23</v>
      </c>
      <c r="D31" s="280">
        <f>SUM(C31:C34)</f>
        <v>0</v>
      </c>
    </row>
    <row r="32" spans="1:4" ht="12.75">
      <c r="A32" s="279"/>
      <c r="B32" s="215">
        <v>2018</v>
      </c>
      <c r="C32" s="210" t="s">
        <v>23</v>
      </c>
      <c r="D32" s="281"/>
    </row>
    <row r="33" spans="1:4" ht="12.75">
      <c r="A33" s="279"/>
      <c r="B33" s="215">
        <v>2019</v>
      </c>
      <c r="C33" s="210" t="s">
        <v>23</v>
      </c>
      <c r="D33" s="281"/>
    </row>
    <row r="34" spans="1:4" ht="12.75">
      <c r="A34" s="279"/>
      <c r="B34" s="215">
        <v>2020</v>
      </c>
      <c r="C34" s="210" t="s">
        <v>23</v>
      </c>
      <c r="D34" s="282"/>
    </row>
    <row r="35" ht="12.75">
      <c r="C35" s="211"/>
    </row>
    <row r="36" spans="1:4" ht="12.75">
      <c r="A36" s="279" t="s">
        <v>785</v>
      </c>
      <c r="B36" s="215">
        <v>2017</v>
      </c>
      <c r="C36" s="210" t="s">
        <v>23</v>
      </c>
      <c r="D36" s="280">
        <f>SUM(C36:C39)</f>
        <v>6887.93</v>
      </c>
    </row>
    <row r="37" spans="1:4" ht="12.75">
      <c r="A37" s="279"/>
      <c r="B37" s="215">
        <v>2018</v>
      </c>
      <c r="C37" s="210">
        <f>D17</f>
        <v>5195.93</v>
      </c>
      <c r="D37" s="281"/>
    </row>
    <row r="38" spans="1:4" ht="12.75">
      <c r="A38" s="279"/>
      <c r="B38" s="215">
        <v>2019</v>
      </c>
      <c r="C38" s="210">
        <f>D26</f>
        <v>1692</v>
      </c>
      <c r="D38" s="281"/>
    </row>
    <row r="39" spans="1:4" ht="12.75">
      <c r="A39" s="279"/>
      <c r="B39" s="215">
        <v>2020</v>
      </c>
      <c r="C39" s="210" t="s">
        <v>23</v>
      </c>
      <c r="D39" s="282"/>
    </row>
    <row r="40" spans="3:6" ht="12.75">
      <c r="C40" s="211"/>
      <c r="F40" s="218"/>
    </row>
    <row r="41" spans="1:4" ht="12.75">
      <c r="A41" s="221" t="s">
        <v>787</v>
      </c>
      <c r="B41" s="215">
        <v>2017</v>
      </c>
      <c r="C41" s="210">
        <f>D8</f>
        <v>23293.050000000003</v>
      </c>
      <c r="D41" s="280">
        <f>SUM(C41:C44)</f>
        <v>27173.050000000003</v>
      </c>
    </row>
    <row r="42" spans="1:4" ht="12.75">
      <c r="A42" s="221"/>
      <c r="B42" s="215">
        <v>2018</v>
      </c>
      <c r="C42" s="210">
        <f>D21</f>
        <v>3880</v>
      </c>
      <c r="D42" s="281"/>
    </row>
    <row r="43" spans="1:4" ht="12.75">
      <c r="A43" s="221"/>
      <c r="B43" s="215">
        <v>2019</v>
      </c>
      <c r="C43" s="210" t="s">
        <v>23</v>
      </c>
      <c r="D43" s="281"/>
    </row>
    <row r="44" spans="1:4" ht="12.75">
      <c r="A44" s="221"/>
      <c r="B44" s="215">
        <v>2020</v>
      </c>
      <c r="C44" s="210" t="s">
        <v>23</v>
      </c>
      <c r="D44" s="282"/>
    </row>
    <row r="45" ht="12.75">
      <c r="C45" s="171"/>
    </row>
    <row r="46" spans="1:4" ht="12.75">
      <c r="A46" s="221" t="s">
        <v>793</v>
      </c>
      <c r="B46" s="215">
        <v>2017</v>
      </c>
      <c r="C46" s="210" t="s">
        <v>23</v>
      </c>
      <c r="D46" s="280">
        <f>SUM(C46:C49)</f>
        <v>0</v>
      </c>
    </row>
    <row r="47" spans="1:4" ht="12.75">
      <c r="A47" s="221"/>
      <c r="B47" s="215">
        <v>2018</v>
      </c>
      <c r="C47" s="210" t="s">
        <v>23</v>
      </c>
      <c r="D47" s="281"/>
    </row>
    <row r="48" spans="1:4" ht="12.75">
      <c r="A48" s="221"/>
      <c r="B48" s="215">
        <v>2019</v>
      </c>
      <c r="C48" s="210">
        <v>0</v>
      </c>
      <c r="D48" s="281"/>
    </row>
    <row r="49" spans="1:4" ht="12.75">
      <c r="A49" s="221"/>
      <c r="B49" s="215">
        <v>2020</v>
      </c>
      <c r="C49" s="210">
        <v>0</v>
      </c>
      <c r="D49" s="282"/>
    </row>
    <row r="50" ht="12.75">
      <c r="C50" s="211"/>
    </row>
    <row r="51" spans="1:4" ht="12.75">
      <c r="A51" s="221" t="s">
        <v>788</v>
      </c>
      <c r="B51" s="215">
        <v>2017</v>
      </c>
      <c r="C51" s="210">
        <f>D11</f>
        <v>450</v>
      </c>
      <c r="D51" s="280">
        <f>SUM(C51:C54)</f>
        <v>450</v>
      </c>
    </row>
    <row r="52" spans="1:4" ht="12.75">
      <c r="A52" s="221"/>
      <c r="B52" s="215">
        <v>2018</v>
      </c>
      <c r="C52" s="210" t="s">
        <v>23</v>
      </c>
      <c r="D52" s="281"/>
    </row>
    <row r="53" spans="1:4" ht="12.75">
      <c r="A53" s="221"/>
      <c r="B53" s="215">
        <v>2019</v>
      </c>
      <c r="C53" s="210" t="s">
        <v>23</v>
      </c>
      <c r="D53" s="281"/>
    </row>
    <row r="54" spans="1:4" ht="12.75">
      <c r="A54" s="221"/>
      <c r="B54" s="215">
        <v>2020</v>
      </c>
      <c r="C54" s="210" t="s">
        <v>23</v>
      </c>
      <c r="D54" s="282"/>
    </row>
    <row r="55" ht="12.75">
      <c r="C55" s="211"/>
    </row>
    <row r="56" spans="1:4" ht="12.75">
      <c r="A56" s="287" t="s">
        <v>794</v>
      </c>
      <c r="B56" s="215">
        <v>2017</v>
      </c>
      <c r="C56" s="210" t="s">
        <v>23</v>
      </c>
      <c r="D56" s="280">
        <f>SUM(C56:C59)</f>
        <v>0</v>
      </c>
    </row>
    <row r="57" spans="1:4" ht="12.75">
      <c r="A57" s="288"/>
      <c r="B57" s="215">
        <v>2018</v>
      </c>
      <c r="C57" s="210" t="s">
        <v>23</v>
      </c>
      <c r="D57" s="281"/>
    </row>
    <row r="58" spans="1:4" ht="12.75">
      <c r="A58" s="288"/>
      <c r="B58" s="215">
        <v>2019</v>
      </c>
      <c r="C58" s="210" t="s">
        <v>23</v>
      </c>
      <c r="D58" s="281"/>
    </row>
    <row r="59" spans="1:4" ht="12.75">
      <c r="A59" s="289"/>
      <c r="B59" s="215">
        <v>2020</v>
      </c>
      <c r="C59" s="210" t="s">
        <v>23</v>
      </c>
      <c r="D59" s="282"/>
    </row>
    <row r="60" ht="12.75">
      <c r="C60" s="211"/>
    </row>
    <row r="61" spans="1:4" ht="12.75">
      <c r="A61" s="279" t="s">
        <v>795</v>
      </c>
      <c r="B61" s="215">
        <v>2017</v>
      </c>
      <c r="C61" s="210" t="s">
        <v>23</v>
      </c>
      <c r="D61" s="280">
        <f>SUM(C61:C64)</f>
        <v>0</v>
      </c>
    </row>
    <row r="62" spans="1:4" ht="12.75">
      <c r="A62" s="279"/>
      <c r="B62" s="215">
        <v>2018</v>
      </c>
      <c r="C62" s="210" t="s">
        <v>23</v>
      </c>
      <c r="D62" s="281"/>
    </row>
    <row r="63" spans="1:4" ht="12.75">
      <c r="A63" s="279"/>
      <c r="B63" s="215">
        <v>2019</v>
      </c>
      <c r="C63" s="210" t="s">
        <v>23</v>
      </c>
      <c r="D63" s="281"/>
    </row>
    <row r="64" spans="1:4" ht="12.75">
      <c r="A64" s="279"/>
      <c r="B64" s="215">
        <v>2020</v>
      </c>
      <c r="C64" s="210" t="s">
        <v>23</v>
      </c>
      <c r="D64" s="282"/>
    </row>
    <row r="78" spans="1:4" ht="12.75">
      <c r="A78"/>
      <c r="B78" s="216"/>
      <c r="C78"/>
      <c r="D78"/>
    </row>
    <row r="79" spans="1:4" ht="12.75">
      <c r="A79"/>
      <c r="B79" s="216"/>
      <c r="C79"/>
      <c r="D79"/>
    </row>
    <row r="80" spans="1:4" ht="12.75">
      <c r="A80"/>
      <c r="B80" s="216"/>
      <c r="C80"/>
      <c r="D80"/>
    </row>
    <row r="81" spans="1:4" ht="12.75">
      <c r="A81"/>
      <c r="B81" s="216"/>
      <c r="C81"/>
      <c r="D81"/>
    </row>
    <row r="82" spans="1:4" ht="12.75">
      <c r="A82"/>
      <c r="B82" s="216"/>
      <c r="C82"/>
      <c r="D82"/>
    </row>
    <row r="83" spans="1:4" ht="12.75">
      <c r="A83"/>
      <c r="B83" s="216"/>
      <c r="C83"/>
      <c r="D83"/>
    </row>
    <row r="84" spans="1:4" ht="12.75">
      <c r="A84"/>
      <c r="B84" s="216"/>
      <c r="C84"/>
      <c r="D84"/>
    </row>
    <row r="85" spans="1:4" ht="12.75">
      <c r="A85"/>
      <c r="B85" s="216"/>
      <c r="C85"/>
      <c r="D85"/>
    </row>
    <row r="86" spans="1:4" ht="12.75">
      <c r="A86"/>
      <c r="B86" s="216"/>
      <c r="C86"/>
      <c r="D86"/>
    </row>
    <row r="87" spans="1:4" ht="12.75">
      <c r="A87"/>
      <c r="B87" s="216"/>
      <c r="C87"/>
      <c r="D87"/>
    </row>
    <row r="88" spans="1:4" ht="12.75">
      <c r="A88"/>
      <c r="B88" s="216"/>
      <c r="C88"/>
      <c r="D88"/>
    </row>
    <row r="89" spans="1:4" ht="12.75">
      <c r="A89"/>
      <c r="B89" s="216"/>
      <c r="C89"/>
      <c r="D89"/>
    </row>
    <row r="90" spans="1:4" ht="12.75">
      <c r="A90"/>
      <c r="B90" s="216"/>
      <c r="C90"/>
      <c r="D90"/>
    </row>
    <row r="91" spans="1:4" ht="12.75">
      <c r="A91"/>
      <c r="B91" s="216"/>
      <c r="C91"/>
      <c r="D91"/>
    </row>
    <row r="92" spans="1:4" ht="12.75">
      <c r="A92"/>
      <c r="B92" s="216"/>
      <c r="C92"/>
      <c r="D92"/>
    </row>
    <row r="93" spans="1:4" ht="12.75">
      <c r="A93"/>
      <c r="B93" s="216"/>
      <c r="C93"/>
      <c r="D93"/>
    </row>
    <row r="94" spans="1:4" ht="12.75">
      <c r="A94"/>
      <c r="B94" s="216"/>
      <c r="C94"/>
      <c r="D94"/>
    </row>
    <row r="95" spans="1:4" ht="12.75">
      <c r="A95"/>
      <c r="B95" s="216"/>
      <c r="C95"/>
      <c r="D95"/>
    </row>
    <row r="96" spans="1:4" ht="12.75">
      <c r="A96"/>
      <c r="B96" s="216"/>
      <c r="C96"/>
      <c r="D96"/>
    </row>
    <row r="97" spans="1:4" ht="12.75">
      <c r="A97"/>
      <c r="B97" s="216"/>
      <c r="C97"/>
      <c r="D97"/>
    </row>
    <row r="98" spans="1:4" ht="12.75">
      <c r="A98"/>
      <c r="B98" s="216"/>
      <c r="C98"/>
      <c r="D98"/>
    </row>
    <row r="99" spans="1:4" ht="12.75">
      <c r="A99"/>
      <c r="B99" s="216"/>
      <c r="C99"/>
      <c r="D99"/>
    </row>
    <row r="100" spans="1:4" ht="12.75">
      <c r="A100"/>
      <c r="B100" s="216"/>
      <c r="C100"/>
      <c r="D100"/>
    </row>
    <row r="101" spans="1:4" ht="12.75">
      <c r="A101"/>
      <c r="B101" s="216"/>
      <c r="C101"/>
      <c r="D101"/>
    </row>
    <row r="102" spans="1:4" ht="12.75">
      <c r="A102"/>
      <c r="B102" s="216"/>
      <c r="C102"/>
      <c r="D102"/>
    </row>
    <row r="103" spans="1:4" ht="12.75">
      <c r="A103"/>
      <c r="B103" s="216"/>
      <c r="C103"/>
      <c r="D103"/>
    </row>
    <row r="104" spans="1:4" ht="12.75">
      <c r="A104"/>
      <c r="B104" s="216"/>
      <c r="C104"/>
      <c r="D104"/>
    </row>
    <row r="105" spans="1:4" ht="12.75">
      <c r="A105"/>
      <c r="B105" s="216"/>
      <c r="C105"/>
      <c r="D105"/>
    </row>
    <row r="106" spans="1:4" ht="12.75">
      <c r="A106"/>
      <c r="B106" s="216"/>
      <c r="C106"/>
      <c r="D106"/>
    </row>
    <row r="107" spans="1:4" ht="12.75">
      <c r="A107"/>
      <c r="B107" s="216"/>
      <c r="C107"/>
      <c r="D107"/>
    </row>
    <row r="108" spans="1:4" ht="12.75">
      <c r="A108"/>
      <c r="B108" s="216"/>
      <c r="C108"/>
      <c r="D108"/>
    </row>
    <row r="109" spans="1:4" ht="12.75">
      <c r="A109"/>
      <c r="B109" s="216"/>
      <c r="C109"/>
      <c r="D109"/>
    </row>
    <row r="110" spans="1:4" ht="12.75">
      <c r="A110"/>
      <c r="B110" s="216"/>
      <c r="C110"/>
      <c r="D110"/>
    </row>
    <row r="111" spans="1:4" ht="12.75">
      <c r="A111"/>
      <c r="B111" s="216"/>
      <c r="C111"/>
      <c r="D111"/>
    </row>
    <row r="112" spans="1:4" ht="12.75">
      <c r="A112"/>
      <c r="B112" s="216"/>
      <c r="C112"/>
      <c r="D112"/>
    </row>
    <row r="113" spans="1:4" ht="12.75">
      <c r="A113"/>
      <c r="B113" s="216"/>
      <c r="C113"/>
      <c r="D113"/>
    </row>
    <row r="114" spans="1:4" ht="12.75">
      <c r="A114"/>
      <c r="B114" s="216"/>
      <c r="C114"/>
      <c r="D114"/>
    </row>
    <row r="115" spans="1:4" ht="12.75">
      <c r="A115"/>
      <c r="B115" s="216"/>
      <c r="C115"/>
      <c r="D115"/>
    </row>
    <row r="116" spans="1:4" ht="12.75">
      <c r="A116"/>
      <c r="B116" s="216"/>
      <c r="C116"/>
      <c r="D116"/>
    </row>
    <row r="117" spans="1:4" ht="12.75">
      <c r="A117"/>
      <c r="B117" s="216"/>
      <c r="C117"/>
      <c r="D117"/>
    </row>
    <row r="118" spans="1:4" ht="12.75">
      <c r="A118"/>
      <c r="B118" s="216"/>
      <c r="C118"/>
      <c r="D118"/>
    </row>
    <row r="119" spans="1:4" ht="12.75">
      <c r="A119"/>
      <c r="B119" s="216"/>
      <c r="C119"/>
      <c r="D119"/>
    </row>
    <row r="120" spans="1:4" ht="12.75">
      <c r="A120"/>
      <c r="B120" s="216"/>
      <c r="C120"/>
      <c r="D120"/>
    </row>
    <row r="121" spans="1:4" ht="12.75">
      <c r="A121"/>
      <c r="B121" s="216"/>
      <c r="C121"/>
      <c r="D121"/>
    </row>
    <row r="122" spans="1:4" ht="12.75">
      <c r="A122"/>
      <c r="B122" s="216"/>
      <c r="C122"/>
      <c r="D122"/>
    </row>
    <row r="123" spans="1:4" ht="12.75">
      <c r="A123"/>
      <c r="B123" s="216"/>
      <c r="C123"/>
      <c r="D123"/>
    </row>
    <row r="124" spans="1:4" ht="12.75">
      <c r="A124"/>
      <c r="B124" s="216"/>
      <c r="C124"/>
      <c r="D124"/>
    </row>
    <row r="125" spans="1:4" ht="12.75">
      <c r="A125"/>
      <c r="B125" s="216"/>
      <c r="C125"/>
      <c r="D125"/>
    </row>
    <row r="126" spans="1:4" ht="12.75">
      <c r="A126"/>
      <c r="B126" s="216"/>
      <c r="C126"/>
      <c r="D126"/>
    </row>
    <row r="127" spans="1:4" ht="12.75">
      <c r="A127"/>
      <c r="B127" s="216"/>
      <c r="C127"/>
      <c r="D127"/>
    </row>
    <row r="128" spans="1:4" ht="12.75">
      <c r="A128"/>
      <c r="B128" s="216"/>
      <c r="C128"/>
      <c r="D128"/>
    </row>
    <row r="129" spans="1:4" ht="12.75">
      <c r="A129"/>
      <c r="B129" s="216"/>
      <c r="C129"/>
      <c r="D129"/>
    </row>
    <row r="130" spans="1:4" ht="12.75">
      <c r="A130"/>
      <c r="B130" s="216"/>
      <c r="C130"/>
      <c r="D130"/>
    </row>
    <row r="131" spans="1:4" ht="12.75">
      <c r="A131"/>
      <c r="B131" s="216"/>
      <c r="C131"/>
      <c r="D131"/>
    </row>
    <row r="132" spans="1:4" ht="12.75">
      <c r="A132"/>
      <c r="B132" s="216"/>
      <c r="C132"/>
      <c r="D132"/>
    </row>
    <row r="133" spans="1:4" ht="12.75">
      <c r="A133"/>
      <c r="B133" s="216"/>
      <c r="C133"/>
      <c r="D133"/>
    </row>
    <row r="134" spans="1:4" ht="12.75">
      <c r="A134"/>
      <c r="B134" s="216"/>
      <c r="C134"/>
      <c r="D134"/>
    </row>
    <row r="135" spans="1:4" ht="12.75">
      <c r="A135"/>
      <c r="B135" s="216"/>
      <c r="C135"/>
      <c r="D135"/>
    </row>
    <row r="136" spans="1:4" ht="12.75">
      <c r="A136"/>
      <c r="B136" s="216"/>
      <c r="C136"/>
      <c r="D136"/>
    </row>
    <row r="137" spans="1:4" ht="12.75">
      <c r="A137"/>
      <c r="B137" s="216"/>
      <c r="C137"/>
      <c r="D137"/>
    </row>
    <row r="138" spans="1:4" ht="12.75">
      <c r="A138"/>
      <c r="B138" s="216"/>
      <c r="C138"/>
      <c r="D138"/>
    </row>
    <row r="139" spans="1:4" ht="12.75">
      <c r="A139"/>
      <c r="B139" s="216"/>
      <c r="C139"/>
      <c r="D139"/>
    </row>
    <row r="140" spans="1:4" ht="12.75">
      <c r="A140"/>
      <c r="B140" s="216"/>
      <c r="C140"/>
      <c r="D140"/>
    </row>
    <row r="141" spans="1:4" ht="12.75">
      <c r="A141"/>
      <c r="B141" s="216"/>
      <c r="C141"/>
      <c r="D141"/>
    </row>
    <row r="142" spans="1:4" ht="12.75">
      <c r="A142"/>
      <c r="B142" s="216"/>
      <c r="C142"/>
      <c r="D142"/>
    </row>
    <row r="143" spans="1:4" ht="12.75">
      <c r="A143"/>
      <c r="B143" s="216"/>
      <c r="C143"/>
      <c r="D143"/>
    </row>
    <row r="144" spans="1:4" ht="12.75">
      <c r="A144"/>
      <c r="B144" s="216"/>
      <c r="C144"/>
      <c r="D144"/>
    </row>
    <row r="145" spans="1:4" ht="12.75">
      <c r="A145"/>
      <c r="B145" s="216"/>
      <c r="C145"/>
      <c r="D145"/>
    </row>
    <row r="146" spans="1:4" ht="12.75">
      <c r="A146"/>
      <c r="B146" s="216"/>
      <c r="C146"/>
      <c r="D146"/>
    </row>
    <row r="147" spans="1:4" ht="12.75">
      <c r="A147"/>
      <c r="B147" s="216"/>
      <c r="C147"/>
      <c r="D147"/>
    </row>
    <row r="148" spans="1:4" ht="12.75">
      <c r="A148"/>
      <c r="B148" s="216"/>
      <c r="C148"/>
      <c r="D148"/>
    </row>
    <row r="149" spans="1:4" ht="12.75">
      <c r="A149"/>
      <c r="B149" s="216"/>
      <c r="C149"/>
      <c r="D149"/>
    </row>
    <row r="150" spans="1:4" ht="12.75">
      <c r="A150"/>
      <c r="B150" s="216"/>
      <c r="C150"/>
      <c r="D150"/>
    </row>
    <row r="151" spans="1:4" ht="12.75">
      <c r="A151"/>
      <c r="B151" s="216"/>
      <c r="C151"/>
      <c r="D151"/>
    </row>
    <row r="152" spans="1:4" ht="12.75">
      <c r="A152"/>
      <c r="B152" s="216"/>
      <c r="C152"/>
      <c r="D152"/>
    </row>
    <row r="153" spans="1:4" ht="12.75">
      <c r="A153"/>
      <c r="B153" s="216"/>
      <c r="C153"/>
      <c r="D153"/>
    </row>
    <row r="154" spans="1:4" ht="12.75">
      <c r="A154"/>
      <c r="B154" s="216"/>
      <c r="C154"/>
      <c r="D154"/>
    </row>
    <row r="155" spans="1:4" ht="12.75">
      <c r="A155"/>
      <c r="B155" s="216"/>
      <c r="C155"/>
      <c r="D155"/>
    </row>
    <row r="156" spans="1:4" ht="12.75">
      <c r="A156"/>
      <c r="B156" s="216"/>
      <c r="C156"/>
      <c r="D156"/>
    </row>
    <row r="157" spans="1:4" ht="12.75">
      <c r="A157"/>
      <c r="B157" s="216"/>
      <c r="C157"/>
      <c r="D157"/>
    </row>
    <row r="158" spans="1:4" ht="12.75">
      <c r="A158"/>
      <c r="B158" s="216"/>
      <c r="C158"/>
      <c r="D158"/>
    </row>
    <row r="159" spans="1:4" ht="12.75">
      <c r="A159"/>
      <c r="B159" s="216"/>
      <c r="C159"/>
      <c r="D159"/>
    </row>
    <row r="160" spans="1:4" ht="12.75">
      <c r="A160"/>
      <c r="B160" s="216"/>
      <c r="C160"/>
      <c r="D160"/>
    </row>
    <row r="161" spans="1:4" ht="12.75">
      <c r="A161"/>
      <c r="B161" s="216"/>
      <c r="C161"/>
      <c r="D161"/>
    </row>
    <row r="162" spans="1:4" ht="12.75">
      <c r="A162"/>
      <c r="B162" s="216"/>
      <c r="C162"/>
      <c r="D162"/>
    </row>
    <row r="163" spans="1:4" ht="12.75">
      <c r="A163"/>
      <c r="B163" s="216"/>
      <c r="C163"/>
      <c r="D163"/>
    </row>
    <row r="164" spans="1:4" ht="12.75">
      <c r="A164"/>
      <c r="B164" s="216"/>
      <c r="C164"/>
      <c r="D164"/>
    </row>
    <row r="165" spans="1:4" ht="12.75">
      <c r="A165"/>
      <c r="B165" s="216"/>
      <c r="C165"/>
      <c r="D165"/>
    </row>
    <row r="166" spans="1:4" ht="12.75">
      <c r="A166"/>
      <c r="B166" s="216"/>
      <c r="C166"/>
      <c r="D166"/>
    </row>
    <row r="167" spans="1:4" ht="12.75">
      <c r="A167"/>
      <c r="B167" s="216"/>
      <c r="C167"/>
      <c r="D167"/>
    </row>
    <row r="168" spans="1:4" ht="12.75">
      <c r="A168"/>
      <c r="B168" s="216"/>
      <c r="C168"/>
      <c r="D168"/>
    </row>
    <row r="169" spans="1:4" ht="12.75">
      <c r="A169"/>
      <c r="B169" s="216"/>
      <c r="C169"/>
      <c r="D169"/>
    </row>
    <row r="170" spans="1:4" ht="12.75">
      <c r="A170"/>
      <c r="B170" s="216"/>
      <c r="C170"/>
      <c r="D170"/>
    </row>
    <row r="171" spans="1:4" ht="12.75">
      <c r="A171"/>
      <c r="B171" s="216"/>
      <c r="C171"/>
      <c r="D171"/>
    </row>
    <row r="172" spans="1:4" ht="12.75">
      <c r="A172"/>
      <c r="B172" s="216"/>
      <c r="C172"/>
      <c r="D172"/>
    </row>
    <row r="173" spans="1:4" ht="12.75">
      <c r="A173"/>
      <c r="B173" s="216"/>
      <c r="C173"/>
      <c r="D173"/>
    </row>
    <row r="174" spans="1:4" ht="12.75">
      <c r="A174"/>
      <c r="B174" s="216"/>
      <c r="C174"/>
      <c r="D174"/>
    </row>
    <row r="175" spans="1:4" ht="12.75">
      <c r="A175"/>
      <c r="B175" s="216"/>
      <c r="C175"/>
      <c r="D175"/>
    </row>
    <row r="176" spans="1:4" ht="12.75">
      <c r="A176"/>
      <c r="B176" s="216"/>
      <c r="C176"/>
      <c r="D176"/>
    </row>
    <row r="177" spans="1:4" ht="12.75">
      <c r="A177"/>
      <c r="B177" s="216"/>
      <c r="C177"/>
      <c r="D177"/>
    </row>
    <row r="178" spans="1:4" ht="12.75">
      <c r="A178"/>
      <c r="B178" s="216"/>
      <c r="C178"/>
      <c r="D178"/>
    </row>
    <row r="179" spans="1:4" ht="12.75">
      <c r="A179"/>
      <c r="B179" s="216"/>
      <c r="C179"/>
      <c r="D179"/>
    </row>
    <row r="180" spans="1:4" ht="12.75">
      <c r="A180"/>
      <c r="B180" s="216"/>
      <c r="C180"/>
      <c r="D180"/>
    </row>
    <row r="181" spans="1:4" ht="12.75">
      <c r="A181"/>
      <c r="B181" s="216"/>
      <c r="C181"/>
      <c r="D181"/>
    </row>
    <row r="182" spans="1:4" ht="12.75">
      <c r="A182"/>
      <c r="B182" s="216"/>
      <c r="C182"/>
      <c r="D182"/>
    </row>
    <row r="183" spans="1:4" ht="12.75">
      <c r="A183"/>
      <c r="B183" s="216"/>
      <c r="C183"/>
      <c r="D183"/>
    </row>
    <row r="184" spans="1:4" ht="12.75">
      <c r="A184"/>
      <c r="B184" s="216"/>
      <c r="C184"/>
      <c r="D184"/>
    </row>
    <row r="185" spans="1:4" ht="12.75">
      <c r="A185"/>
      <c r="B185" s="216"/>
      <c r="C185"/>
      <c r="D185"/>
    </row>
    <row r="186" spans="1:4" ht="12.75">
      <c r="A186"/>
      <c r="B186" s="216"/>
      <c r="C186"/>
      <c r="D186"/>
    </row>
    <row r="187" spans="1:4" ht="12.75">
      <c r="A187"/>
      <c r="B187" s="216"/>
      <c r="C187"/>
      <c r="D187"/>
    </row>
    <row r="188" spans="1:4" ht="12.75">
      <c r="A188"/>
      <c r="B188" s="216"/>
      <c r="C188"/>
      <c r="D188"/>
    </row>
    <row r="189" spans="1:4" ht="12.75">
      <c r="A189"/>
      <c r="B189" s="216"/>
      <c r="C189"/>
      <c r="D189"/>
    </row>
    <row r="190" spans="1:4" ht="12.75">
      <c r="A190"/>
      <c r="B190" s="216"/>
      <c r="C190"/>
      <c r="D190"/>
    </row>
    <row r="191" spans="1:4" ht="12.75">
      <c r="A191"/>
      <c r="B191" s="216"/>
      <c r="C191"/>
      <c r="D191"/>
    </row>
    <row r="192" spans="1:4" ht="12.75">
      <c r="A192"/>
      <c r="B192" s="216"/>
      <c r="C192"/>
      <c r="D192"/>
    </row>
    <row r="193" spans="1:4" ht="12.75">
      <c r="A193"/>
      <c r="B193" s="216"/>
      <c r="C193"/>
      <c r="D193"/>
    </row>
    <row r="194" spans="1:4" ht="12.75">
      <c r="A194"/>
      <c r="B194" s="216"/>
      <c r="C194"/>
      <c r="D194"/>
    </row>
    <row r="195" spans="1:4" ht="12.75">
      <c r="A195"/>
      <c r="B195" s="216"/>
      <c r="C195"/>
      <c r="D195"/>
    </row>
    <row r="196" spans="1:4" ht="12.75">
      <c r="A196"/>
      <c r="B196" s="216"/>
      <c r="C196"/>
      <c r="D196"/>
    </row>
    <row r="197" spans="1:4" ht="12.75">
      <c r="A197"/>
      <c r="B197" s="216"/>
      <c r="C197"/>
      <c r="D197"/>
    </row>
    <row r="198" spans="1:4" ht="12.75">
      <c r="A198"/>
      <c r="B198" s="216"/>
      <c r="C198"/>
      <c r="D198"/>
    </row>
    <row r="199" spans="1:4" ht="12.75">
      <c r="A199"/>
      <c r="B199" s="216"/>
      <c r="C199"/>
      <c r="D199"/>
    </row>
    <row r="200" spans="1:4" ht="12.75">
      <c r="A200"/>
      <c r="B200" s="216"/>
      <c r="C200"/>
      <c r="D200"/>
    </row>
    <row r="201" spans="1:4" ht="12.75">
      <c r="A201"/>
      <c r="B201" s="216"/>
      <c r="C201"/>
      <c r="D201"/>
    </row>
    <row r="202" spans="1:4" ht="12.75">
      <c r="A202"/>
      <c r="B202" s="216"/>
      <c r="C202"/>
      <c r="D202"/>
    </row>
    <row r="203" spans="1:4" ht="12.75">
      <c r="A203"/>
      <c r="B203" s="216"/>
      <c r="C203"/>
      <c r="D203"/>
    </row>
    <row r="204" spans="1:4" ht="12.75">
      <c r="A204"/>
      <c r="B204" s="216"/>
      <c r="C204"/>
      <c r="D204"/>
    </row>
    <row r="205" spans="1:4" ht="12.75">
      <c r="A205"/>
      <c r="B205" s="216"/>
      <c r="C205"/>
      <c r="D205"/>
    </row>
    <row r="206" spans="1:4" ht="12.75">
      <c r="A206"/>
      <c r="B206" s="216"/>
      <c r="C206"/>
      <c r="D206"/>
    </row>
    <row r="207" spans="1:4" ht="12.75">
      <c r="A207"/>
      <c r="B207" s="216"/>
      <c r="C207"/>
      <c r="D207"/>
    </row>
    <row r="208" spans="1:4" ht="12.75">
      <c r="A208"/>
      <c r="B208" s="216"/>
      <c r="C208"/>
      <c r="D208"/>
    </row>
    <row r="209" spans="1:4" ht="12.75">
      <c r="A209"/>
      <c r="B209" s="216"/>
      <c r="C209"/>
      <c r="D209"/>
    </row>
    <row r="210" spans="1:4" ht="12.75">
      <c r="A210"/>
      <c r="B210" s="216"/>
      <c r="C210"/>
      <c r="D210"/>
    </row>
    <row r="211" spans="1:4" ht="12.75">
      <c r="A211"/>
      <c r="B211" s="216"/>
      <c r="C211"/>
      <c r="D211"/>
    </row>
    <row r="212" spans="1:4" ht="12.75">
      <c r="A212"/>
      <c r="B212" s="216"/>
      <c r="C212"/>
      <c r="D212"/>
    </row>
    <row r="213" spans="1:4" ht="12.75">
      <c r="A213"/>
      <c r="B213" s="216"/>
      <c r="C213"/>
      <c r="D213"/>
    </row>
    <row r="214" spans="1:4" ht="12.75">
      <c r="A214"/>
      <c r="B214" s="216"/>
      <c r="C214"/>
      <c r="D214"/>
    </row>
    <row r="215" spans="1:4" ht="12.75">
      <c r="A215"/>
      <c r="B215" s="216"/>
      <c r="C215"/>
      <c r="D215"/>
    </row>
    <row r="216" spans="1:4" ht="12.75">
      <c r="A216"/>
      <c r="B216" s="216"/>
      <c r="C216"/>
      <c r="D216"/>
    </row>
    <row r="217" spans="1:4" ht="12.75">
      <c r="A217"/>
      <c r="B217" s="216"/>
      <c r="C217"/>
      <c r="D217"/>
    </row>
    <row r="218" spans="1:4" ht="12.75">
      <c r="A218"/>
      <c r="B218" s="216"/>
      <c r="C218"/>
      <c r="D218"/>
    </row>
    <row r="219" spans="1:4" ht="12.75">
      <c r="A219"/>
      <c r="B219" s="216"/>
      <c r="C219"/>
      <c r="D219"/>
    </row>
    <row r="220" spans="1:4" ht="12.75">
      <c r="A220"/>
      <c r="B220" s="216"/>
      <c r="C220"/>
      <c r="D220"/>
    </row>
    <row r="221" spans="1:4" ht="12.75">
      <c r="A221"/>
      <c r="B221" s="216"/>
      <c r="C221"/>
      <c r="D221"/>
    </row>
    <row r="222" spans="1:4" ht="12.75">
      <c r="A222"/>
      <c r="B222" s="216"/>
      <c r="C222"/>
      <c r="D222"/>
    </row>
    <row r="223" spans="1:4" ht="12.75">
      <c r="A223"/>
      <c r="B223" s="216"/>
      <c r="C223"/>
      <c r="D223"/>
    </row>
    <row r="224" spans="1:4" ht="12.75">
      <c r="A224"/>
      <c r="B224" s="216"/>
      <c r="C224"/>
      <c r="D224"/>
    </row>
    <row r="225" spans="1:4" ht="12.75">
      <c r="A225"/>
      <c r="B225" s="216"/>
      <c r="C225"/>
      <c r="D225"/>
    </row>
    <row r="226" spans="1:4" ht="12.75">
      <c r="A226"/>
      <c r="B226" s="216"/>
      <c r="C226"/>
      <c r="D226"/>
    </row>
    <row r="227" spans="1:4" ht="12.75">
      <c r="A227"/>
      <c r="B227" s="216"/>
      <c r="C227"/>
      <c r="D227"/>
    </row>
    <row r="228" spans="1:4" ht="12.75">
      <c r="A228"/>
      <c r="B228" s="216"/>
      <c r="C228"/>
      <c r="D228"/>
    </row>
    <row r="229" spans="1:4" ht="12.75">
      <c r="A229"/>
      <c r="B229" s="216"/>
      <c r="C229"/>
      <c r="D229"/>
    </row>
    <row r="230" spans="1:4" ht="12.75">
      <c r="A230"/>
      <c r="B230" s="216"/>
      <c r="C230"/>
      <c r="D230"/>
    </row>
    <row r="231" spans="1:4" ht="12.75">
      <c r="A231"/>
      <c r="B231" s="216"/>
      <c r="C231"/>
      <c r="D231"/>
    </row>
    <row r="232" spans="1:4" ht="12.75">
      <c r="A232"/>
      <c r="B232" s="216"/>
      <c r="C232"/>
      <c r="D232"/>
    </row>
    <row r="233" spans="1:4" ht="12.75">
      <c r="A233"/>
      <c r="B233" s="216"/>
      <c r="C233"/>
      <c r="D233"/>
    </row>
    <row r="234" spans="1:4" ht="12.75">
      <c r="A234"/>
      <c r="B234" s="216"/>
      <c r="C234"/>
      <c r="D234"/>
    </row>
    <row r="235" spans="1:4" ht="12.75">
      <c r="A235"/>
      <c r="B235" s="216"/>
      <c r="C235"/>
      <c r="D235"/>
    </row>
    <row r="236" spans="1:4" ht="12.75">
      <c r="A236"/>
      <c r="B236" s="216"/>
      <c r="C236"/>
      <c r="D236"/>
    </row>
    <row r="237" spans="1:4" ht="12.75">
      <c r="A237"/>
      <c r="B237" s="216"/>
      <c r="C237"/>
      <c r="D237"/>
    </row>
    <row r="238" spans="1:4" ht="12.75">
      <c r="A238"/>
      <c r="B238" s="216"/>
      <c r="C238"/>
      <c r="D238"/>
    </row>
    <row r="239" spans="1:4" ht="12.75">
      <c r="A239"/>
      <c r="B239" s="216"/>
      <c r="C239"/>
      <c r="D239"/>
    </row>
    <row r="240" spans="1:4" ht="12.75">
      <c r="A240"/>
      <c r="B240" s="216"/>
      <c r="C240"/>
      <c r="D240"/>
    </row>
    <row r="241" spans="1:4" ht="12.75">
      <c r="A241"/>
      <c r="B241" s="216"/>
      <c r="C241"/>
      <c r="D241"/>
    </row>
    <row r="242" spans="1:4" ht="12.75">
      <c r="A242"/>
      <c r="B242" s="216"/>
      <c r="C242"/>
      <c r="D242"/>
    </row>
    <row r="243" spans="1:4" ht="12.75">
      <c r="A243"/>
      <c r="B243" s="216"/>
      <c r="C243"/>
      <c r="D243"/>
    </row>
    <row r="244" spans="1:4" ht="12.75">
      <c r="A244"/>
      <c r="B244" s="216"/>
      <c r="C244"/>
      <c r="D244"/>
    </row>
    <row r="245" spans="1:4" ht="12.75">
      <c r="A245"/>
      <c r="B245" s="216"/>
      <c r="C245"/>
      <c r="D245"/>
    </row>
    <row r="246" spans="1:4" ht="12.75">
      <c r="A246"/>
      <c r="B246" s="216"/>
      <c r="C246"/>
      <c r="D246"/>
    </row>
    <row r="247" spans="1:4" ht="12.75">
      <c r="A247"/>
      <c r="B247" s="216"/>
      <c r="C247"/>
      <c r="D247"/>
    </row>
    <row r="248" spans="1:4" ht="12.75">
      <c r="A248"/>
      <c r="B248" s="216"/>
      <c r="C248"/>
      <c r="D248"/>
    </row>
    <row r="249" spans="1:4" ht="12.75">
      <c r="A249"/>
      <c r="B249" s="216"/>
      <c r="C249"/>
      <c r="D249"/>
    </row>
    <row r="250" spans="1:4" ht="12.75">
      <c r="A250"/>
      <c r="B250" s="216"/>
      <c r="C250"/>
      <c r="D250"/>
    </row>
    <row r="251" spans="1:4" ht="12.75">
      <c r="A251"/>
      <c r="B251" s="216"/>
      <c r="C251"/>
      <c r="D251"/>
    </row>
    <row r="252" spans="1:4" ht="12.75">
      <c r="A252"/>
      <c r="B252" s="216"/>
      <c r="C252"/>
      <c r="D252"/>
    </row>
    <row r="253" spans="1:4" ht="12.75">
      <c r="A253"/>
      <c r="B253" s="216"/>
      <c r="C253"/>
      <c r="D253"/>
    </row>
    <row r="254" spans="1:4" ht="12.75">
      <c r="A254"/>
      <c r="B254" s="216"/>
      <c r="C254"/>
      <c r="D254"/>
    </row>
    <row r="255" spans="1:4" ht="12.75">
      <c r="A255"/>
      <c r="B255" s="216"/>
      <c r="C255"/>
      <c r="D255"/>
    </row>
    <row r="256" spans="1:4" ht="12.75">
      <c r="A256"/>
      <c r="B256" s="216"/>
      <c r="C256"/>
      <c r="D256"/>
    </row>
    <row r="257" spans="1:4" ht="12.75">
      <c r="A257"/>
      <c r="B257" s="216"/>
      <c r="C257"/>
      <c r="D257"/>
    </row>
    <row r="258" spans="1:4" ht="12.75">
      <c r="A258"/>
      <c r="B258" s="216"/>
      <c r="C258"/>
      <c r="D258"/>
    </row>
    <row r="259" spans="1:4" ht="12.75">
      <c r="A259"/>
      <c r="B259" s="216"/>
      <c r="C259"/>
      <c r="D259"/>
    </row>
    <row r="260" spans="1:4" ht="12.75">
      <c r="A260"/>
      <c r="B260" s="216"/>
      <c r="C260"/>
      <c r="D260"/>
    </row>
    <row r="261" spans="1:4" ht="12.75">
      <c r="A261"/>
      <c r="B261" s="216"/>
      <c r="C261"/>
      <c r="D261"/>
    </row>
    <row r="262" spans="1:4" ht="12.75">
      <c r="A262"/>
      <c r="B262" s="216"/>
      <c r="C262"/>
      <c r="D262"/>
    </row>
    <row r="263" spans="1:4" ht="12.75">
      <c r="A263"/>
      <c r="B263" s="216"/>
      <c r="C263"/>
      <c r="D263"/>
    </row>
    <row r="264" spans="1:4" ht="12.75">
      <c r="A264"/>
      <c r="B264" s="216"/>
      <c r="C264"/>
      <c r="D264"/>
    </row>
    <row r="265" spans="1:4" ht="12.75">
      <c r="A265"/>
      <c r="B265" s="216"/>
      <c r="C265"/>
      <c r="D265"/>
    </row>
    <row r="266" spans="1:4" ht="12.75">
      <c r="A266"/>
      <c r="B266" s="216"/>
      <c r="C266"/>
      <c r="D266"/>
    </row>
    <row r="267" spans="1:4" ht="12.75">
      <c r="A267"/>
      <c r="B267" s="216"/>
      <c r="C267"/>
      <c r="D267"/>
    </row>
    <row r="268" spans="1:4" ht="12.75">
      <c r="A268"/>
      <c r="B268" s="216"/>
      <c r="C268"/>
      <c r="D268"/>
    </row>
    <row r="269" spans="1:4" ht="12.75">
      <c r="A269"/>
      <c r="B269" s="216"/>
      <c r="C269"/>
      <c r="D269"/>
    </row>
    <row r="270" spans="1:4" ht="12.75">
      <c r="A270"/>
      <c r="B270" s="216"/>
      <c r="C270"/>
      <c r="D270"/>
    </row>
    <row r="271" spans="1:4" ht="12.75">
      <c r="A271"/>
      <c r="B271" s="216"/>
      <c r="C271"/>
      <c r="D271"/>
    </row>
    <row r="272" spans="1:4" ht="12.75">
      <c r="A272"/>
      <c r="B272" s="216"/>
      <c r="C272"/>
      <c r="D272"/>
    </row>
    <row r="273" spans="1:4" ht="12.75">
      <c r="A273"/>
      <c r="B273" s="216"/>
      <c r="C273"/>
      <c r="D273"/>
    </row>
    <row r="274" spans="1:4" ht="12.75">
      <c r="A274"/>
      <c r="B274" s="216"/>
      <c r="C274"/>
      <c r="D274"/>
    </row>
    <row r="275" spans="1:4" ht="12.75">
      <c r="A275"/>
      <c r="B275" s="216"/>
      <c r="C275"/>
      <c r="D275"/>
    </row>
    <row r="276" spans="1:4" ht="12.75">
      <c r="A276"/>
      <c r="B276" s="216"/>
      <c r="C276"/>
      <c r="D276"/>
    </row>
    <row r="277" spans="1:4" ht="12.75">
      <c r="A277"/>
      <c r="B277" s="216"/>
      <c r="C277"/>
      <c r="D277"/>
    </row>
    <row r="278" spans="1:4" ht="12.75">
      <c r="A278"/>
      <c r="B278" s="216"/>
      <c r="C278"/>
      <c r="D278"/>
    </row>
    <row r="279" spans="1:4" ht="12.75">
      <c r="A279"/>
      <c r="B279" s="216"/>
      <c r="C279"/>
      <c r="D279"/>
    </row>
    <row r="280" spans="1:4" ht="12.75">
      <c r="A280"/>
      <c r="B280" s="216"/>
      <c r="C280"/>
      <c r="D280"/>
    </row>
    <row r="281" spans="1:4" ht="12.75">
      <c r="A281"/>
      <c r="B281" s="216"/>
      <c r="C281"/>
      <c r="D281"/>
    </row>
    <row r="282" spans="1:4" ht="12.75">
      <c r="A282"/>
      <c r="B282" s="216"/>
      <c r="C282"/>
      <c r="D282"/>
    </row>
    <row r="283" spans="1:4" ht="12.75">
      <c r="A283"/>
      <c r="B283" s="216"/>
      <c r="C283"/>
      <c r="D283"/>
    </row>
    <row r="284" spans="1:4" ht="12.75">
      <c r="A284"/>
      <c r="B284" s="216"/>
      <c r="C284"/>
      <c r="D284"/>
    </row>
    <row r="285" spans="1:4" ht="12.75">
      <c r="A285"/>
      <c r="B285" s="216"/>
      <c r="C285"/>
      <c r="D285"/>
    </row>
    <row r="286" spans="1:4" ht="12.75">
      <c r="A286"/>
      <c r="B286" s="216"/>
      <c r="C286"/>
      <c r="D286"/>
    </row>
    <row r="287" spans="1:4" ht="12.75">
      <c r="A287"/>
      <c r="B287" s="216"/>
      <c r="C287"/>
      <c r="D287"/>
    </row>
    <row r="288" spans="1:4" ht="12.75">
      <c r="A288"/>
      <c r="B288" s="216"/>
      <c r="C288"/>
      <c r="D288"/>
    </row>
    <row r="289" spans="1:4" ht="12.75">
      <c r="A289"/>
      <c r="B289" s="216"/>
      <c r="C289"/>
      <c r="D289"/>
    </row>
    <row r="290" spans="1:4" ht="12.75">
      <c r="A290"/>
      <c r="B290" s="216"/>
      <c r="C290"/>
      <c r="D290"/>
    </row>
    <row r="291" spans="1:4" ht="12.75">
      <c r="A291"/>
      <c r="B291" s="216"/>
      <c r="C291"/>
      <c r="D291"/>
    </row>
    <row r="292" spans="1:4" ht="12.75">
      <c r="A292"/>
      <c r="B292" s="216"/>
      <c r="C292"/>
      <c r="D292"/>
    </row>
    <row r="293" spans="1:4" ht="12.75">
      <c r="A293"/>
      <c r="B293" s="216"/>
      <c r="C293"/>
      <c r="D293"/>
    </row>
    <row r="294" spans="1:4" ht="12.75">
      <c r="A294"/>
      <c r="B294" s="216"/>
      <c r="C294"/>
      <c r="D294"/>
    </row>
    <row r="295" spans="1:4" ht="12.75">
      <c r="A295"/>
      <c r="B295" s="216"/>
      <c r="C295"/>
      <c r="D295"/>
    </row>
    <row r="296" spans="1:4" ht="12.75">
      <c r="A296"/>
      <c r="B296" s="216"/>
      <c r="C296"/>
      <c r="D296"/>
    </row>
    <row r="297" spans="1:4" ht="12.75">
      <c r="A297"/>
      <c r="B297" s="216"/>
      <c r="C297"/>
      <c r="D297"/>
    </row>
    <row r="298" spans="1:4" ht="12.75">
      <c r="A298"/>
      <c r="B298" s="216"/>
      <c r="C298"/>
      <c r="D298"/>
    </row>
    <row r="299" spans="1:4" ht="12.75">
      <c r="A299"/>
      <c r="B299" s="216"/>
      <c r="C299"/>
      <c r="D299"/>
    </row>
    <row r="300" spans="1:4" ht="12.75">
      <c r="A300"/>
      <c r="B300" s="216"/>
      <c r="C300"/>
      <c r="D300"/>
    </row>
    <row r="301" spans="1:4" ht="12.75">
      <c r="A301"/>
      <c r="B301" s="216"/>
      <c r="C301"/>
      <c r="D301"/>
    </row>
    <row r="302" spans="1:4" ht="12.75">
      <c r="A302"/>
      <c r="B302" s="216"/>
      <c r="C302"/>
      <c r="D302"/>
    </row>
    <row r="303" spans="1:4" ht="12.75">
      <c r="A303"/>
      <c r="B303" s="216"/>
      <c r="C303"/>
      <c r="D303"/>
    </row>
    <row r="304" spans="1:4" ht="12.75">
      <c r="A304"/>
      <c r="B304" s="216"/>
      <c r="C304"/>
      <c r="D304"/>
    </row>
    <row r="305" spans="1:4" ht="12.75">
      <c r="A305"/>
      <c r="B305" s="216"/>
      <c r="C305"/>
      <c r="D305"/>
    </row>
    <row r="306" spans="1:4" ht="12.75">
      <c r="A306"/>
      <c r="B306" s="216"/>
      <c r="C306"/>
      <c r="D306"/>
    </row>
    <row r="307" spans="1:4" ht="12.75">
      <c r="A307"/>
      <c r="B307" s="216"/>
      <c r="C307"/>
      <c r="D307"/>
    </row>
    <row r="308" spans="1:4" ht="12.75">
      <c r="A308"/>
      <c r="B308" s="216"/>
      <c r="C308"/>
      <c r="D308"/>
    </row>
    <row r="309" spans="1:4" ht="12.75">
      <c r="A309"/>
      <c r="B309" s="216"/>
      <c r="C309"/>
      <c r="D309"/>
    </row>
    <row r="310" spans="1:4" ht="12.75">
      <c r="A310"/>
      <c r="B310" s="216"/>
      <c r="C310"/>
      <c r="D310"/>
    </row>
    <row r="311" spans="1:4" ht="12.75">
      <c r="A311"/>
      <c r="B311" s="216"/>
      <c r="C311"/>
      <c r="D311"/>
    </row>
    <row r="312" spans="1:4" ht="12.75">
      <c r="A312"/>
      <c r="B312" s="216"/>
      <c r="C312"/>
      <c r="D312"/>
    </row>
    <row r="313" spans="1:4" ht="12.75">
      <c r="A313"/>
      <c r="B313" s="216"/>
      <c r="C313"/>
      <c r="D313"/>
    </row>
    <row r="314" spans="1:4" ht="12.75">
      <c r="A314"/>
      <c r="B314" s="216"/>
      <c r="C314"/>
      <c r="D314"/>
    </row>
    <row r="315" spans="1:4" ht="12.75">
      <c r="A315"/>
      <c r="B315" s="216"/>
      <c r="C315"/>
      <c r="D315"/>
    </row>
    <row r="316" spans="1:4" ht="12.75">
      <c r="A316"/>
      <c r="B316" s="216"/>
      <c r="C316"/>
      <c r="D316"/>
    </row>
    <row r="317" spans="1:4" ht="12.75">
      <c r="A317"/>
      <c r="B317" s="216"/>
      <c r="C317"/>
      <c r="D317"/>
    </row>
    <row r="318" spans="1:4" ht="12.75">
      <c r="A318"/>
      <c r="B318" s="216"/>
      <c r="C318"/>
      <c r="D318"/>
    </row>
    <row r="319" spans="1:4" ht="12.75">
      <c r="A319"/>
      <c r="B319" s="216"/>
      <c r="C319"/>
      <c r="D319"/>
    </row>
    <row r="320" spans="1:4" ht="12.75">
      <c r="A320"/>
      <c r="B320" s="216"/>
      <c r="C320"/>
      <c r="D320"/>
    </row>
    <row r="321" spans="1:4" ht="12.75">
      <c r="A321"/>
      <c r="B321" s="216"/>
      <c r="C321"/>
      <c r="D321"/>
    </row>
    <row r="322" spans="1:4" ht="12.75">
      <c r="A322"/>
      <c r="B322" s="216"/>
      <c r="C322"/>
      <c r="D322"/>
    </row>
    <row r="323" spans="1:4" ht="12.75">
      <c r="A323"/>
      <c r="B323" s="216"/>
      <c r="C323"/>
      <c r="D323"/>
    </row>
    <row r="324" spans="1:4" ht="12.75">
      <c r="A324"/>
      <c r="B324" s="216"/>
      <c r="C324"/>
      <c r="D324"/>
    </row>
    <row r="325" spans="1:4" ht="12.75">
      <c r="A325"/>
      <c r="B325" s="216"/>
      <c r="C325"/>
      <c r="D325"/>
    </row>
    <row r="326" spans="1:4" ht="12.75">
      <c r="A326"/>
      <c r="B326" s="216"/>
      <c r="C326"/>
      <c r="D326"/>
    </row>
    <row r="327" spans="1:4" ht="12.75">
      <c r="A327"/>
      <c r="B327" s="216"/>
      <c r="C327"/>
      <c r="D327"/>
    </row>
    <row r="328" spans="1:4" ht="12.75">
      <c r="A328"/>
      <c r="B328" s="216"/>
      <c r="C328"/>
      <c r="D328"/>
    </row>
    <row r="329" spans="1:4" ht="12.75">
      <c r="A329"/>
      <c r="B329" s="216"/>
      <c r="C329"/>
      <c r="D329"/>
    </row>
    <row r="330" spans="1:4" ht="12.75">
      <c r="A330"/>
      <c r="B330" s="216"/>
      <c r="C330"/>
      <c r="D330"/>
    </row>
    <row r="331" spans="1:4" ht="12.75">
      <c r="A331"/>
      <c r="B331" s="216"/>
      <c r="C331"/>
      <c r="D331"/>
    </row>
    <row r="332" spans="1:4" ht="12.75">
      <c r="A332"/>
      <c r="B332" s="216"/>
      <c r="C332"/>
      <c r="D332"/>
    </row>
    <row r="333" spans="1:4" ht="12.75">
      <c r="A333"/>
      <c r="B333" s="216"/>
      <c r="C333"/>
      <c r="D333"/>
    </row>
    <row r="334" spans="1:4" ht="12.75">
      <c r="A334"/>
      <c r="B334" s="216"/>
      <c r="C334"/>
      <c r="D334"/>
    </row>
    <row r="335" spans="1:4" ht="12.75">
      <c r="A335"/>
      <c r="B335" s="216"/>
      <c r="C335"/>
      <c r="D335"/>
    </row>
    <row r="336" spans="1:4" ht="12.75">
      <c r="A336"/>
      <c r="B336" s="216"/>
      <c r="C336"/>
      <c r="D336"/>
    </row>
    <row r="337" spans="1:4" ht="12.75">
      <c r="A337"/>
      <c r="B337" s="216"/>
      <c r="C337"/>
      <c r="D337"/>
    </row>
    <row r="338" spans="1:4" ht="12.75">
      <c r="A338"/>
      <c r="B338" s="216"/>
      <c r="C338"/>
      <c r="D338"/>
    </row>
    <row r="339" spans="1:4" ht="12.75">
      <c r="A339"/>
      <c r="B339" s="216"/>
      <c r="C339"/>
      <c r="D339"/>
    </row>
    <row r="340" spans="1:4" ht="12.75">
      <c r="A340"/>
      <c r="B340" s="216"/>
      <c r="C340"/>
      <c r="D340"/>
    </row>
    <row r="341" spans="1:4" ht="12.75">
      <c r="A341"/>
      <c r="B341" s="216"/>
      <c r="C341"/>
      <c r="D341"/>
    </row>
    <row r="342" spans="1:4" ht="12.75">
      <c r="A342"/>
      <c r="B342" s="216"/>
      <c r="C342"/>
      <c r="D342"/>
    </row>
    <row r="343" spans="1:4" ht="12.75">
      <c r="A343"/>
      <c r="B343" s="216"/>
      <c r="C343"/>
      <c r="D343"/>
    </row>
    <row r="344" spans="1:4" ht="12.75">
      <c r="A344"/>
      <c r="B344" s="216"/>
      <c r="C344"/>
      <c r="D344"/>
    </row>
    <row r="345" spans="1:4" ht="12.75">
      <c r="A345"/>
      <c r="B345" s="216"/>
      <c r="C345"/>
      <c r="D345"/>
    </row>
    <row r="346" spans="1:4" ht="12.75">
      <c r="A346"/>
      <c r="B346" s="216"/>
      <c r="C346"/>
      <c r="D346"/>
    </row>
    <row r="347" spans="1:4" ht="12.75">
      <c r="A347"/>
      <c r="B347" s="216"/>
      <c r="C347"/>
      <c r="D347"/>
    </row>
    <row r="348" spans="1:4" ht="12.75">
      <c r="A348"/>
      <c r="B348" s="216"/>
      <c r="C348"/>
      <c r="D348"/>
    </row>
    <row r="349" spans="1:4" ht="12.75">
      <c r="A349"/>
      <c r="B349" s="216"/>
      <c r="C349"/>
      <c r="D349"/>
    </row>
    <row r="350" spans="1:4" ht="12.75">
      <c r="A350"/>
      <c r="B350" s="216"/>
      <c r="C350"/>
      <c r="D350"/>
    </row>
    <row r="351" spans="1:4" ht="12.75">
      <c r="A351"/>
      <c r="B351" s="216"/>
      <c r="C351"/>
      <c r="D351"/>
    </row>
    <row r="352" spans="1:4" ht="12.75">
      <c r="A352"/>
      <c r="B352" s="216"/>
      <c r="C352"/>
      <c r="D352"/>
    </row>
    <row r="353" spans="1:4" ht="12.75">
      <c r="A353"/>
      <c r="B353" s="216"/>
      <c r="C353"/>
      <c r="D353"/>
    </row>
    <row r="354" spans="1:4" ht="12.75">
      <c r="A354"/>
      <c r="B354" s="216"/>
      <c r="C354"/>
      <c r="D354"/>
    </row>
    <row r="355" spans="1:4" ht="12.75">
      <c r="A355"/>
      <c r="B355" s="216"/>
      <c r="C355"/>
      <c r="D355"/>
    </row>
    <row r="356" spans="1:4" ht="12.75">
      <c r="A356"/>
      <c r="B356" s="216"/>
      <c r="C356"/>
      <c r="D356"/>
    </row>
    <row r="357" spans="1:4" ht="12.75">
      <c r="A357"/>
      <c r="B357" s="216"/>
      <c r="C357"/>
      <c r="D357"/>
    </row>
    <row r="358" spans="1:4" ht="12.75">
      <c r="A358"/>
      <c r="B358" s="216"/>
      <c r="C358"/>
      <c r="D358"/>
    </row>
    <row r="359" spans="1:4" ht="12.75">
      <c r="A359"/>
      <c r="B359" s="216"/>
      <c r="C359"/>
      <c r="D359"/>
    </row>
    <row r="360" spans="1:4" ht="12.75">
      <c r="A360"/>
      <c r="B360" s="216"/>
      <c r="C360"/>
      <c r="D360"/>
    </row>
    <row r="361" spans="1:4" ht="12.75">
      <c r="A361"/>
      <c r="B361" s="216"/>
      <c r="C361"/>
      <c r="D361"/>
    </row>
    <row r="362" spans="1:4" ht="12.75">
      <c r="A362"/>
      <c r="B362" s="216"/>
      <c r="C362"/>
      <c r="D362"/>
    </row>
    <row r="363" spans="1:4" ht="12.75">
      <c r="A363"/>
      <c r="B363" s="216"/>
      <c r="C363"/>
      <c r="D363"/>
    </row>
    <row r="364" spans="1:4" ht="12.75">
      <c r="A364"/>
      <c r="B364" s="216"/>
      <c r="C364"/>
      <c r="D364"/>
    </row>
    <row r="365" spans="1:4" ht="12.75">
      <c r="A365"/>
      <c r="B365" s="216"/>
      <c r="C365"/>
      <c r="D365"/>
    </row>
    <row r="366" spans="1:4" ht="12.75">
      <c r="A366"/>
      <c r="B366" s="216"/>
      <c r="C366"/>
      <c r="D366"/>
    </row>
    <row r="367" spans="1:4" ht="12.75">
      <c r="A367"/>
      <c r="B367" s="216"/>
      <c r="C367"/>
      <c r="D367"/>
    </row>
    <row r="368" spans="1:4" ht="12.75">
      <c r="A368"/>
      <c r="B368" s="216"/>
      <c r="C368"/>
      <c r="D368"/>
    </row>
    <row r="369" spans="1:4" ht="12.75">
      <c r="A369"/>
      <c r="B369" s="216"/>
      <c r="C369"/>
      <c r="D369"/>
    </row>
    <row r="370" spans="1:4" ht="12.75">
      <c r="A370"/>
      <c r="B370" s="216"/>
      <c r="C370"/>
      <c r="D370"/>
    </row>
    <row r="371" spans="1:4" ht="12.75">
      <c r="A371"/>
      <c r="B371" s="216"/>
      <c r="C371"/>
      <c r="D371"/>
    </row>
    <row r="372" spans="1:4" ht="12.75">
      <c r="A372"/>
      <c r="B372" s="216"/>
      <c r="C372"/>
      <c r="D372"/>
    </row>
    <row r="373" spans="1:4" ht="12.75">
      <c r="A373"/>
      <c r="B373" s="216"/>
      <c r="C373"/>
      <c r="D373"/>
    </row>
    <row r="374" spans="1:4" ht="12.75">
      <c r="A374"/>
      <c r="B374" s="216"/>
      <c r="C374"/>
      <c r="D374"/>
    </row>
    <row r="375" spans="1:4" ht="12.75">
      <c r="A375"/>
      <c r="B375" s="216"/>
      <c r="C375"/>
      <c r="D375"/>
    </row>
    <row r="376" spans="1:4" ht="12.75">
      <c r="A376"/>
      <c r="B376" s="216"/>
      <c r="C376"/>
      <c r="D376"/>
    </row>
    <row r="377" spans="1:4" ht="12.75">
      <c r="A377"/>
      <c r="B377" s="216"/>
      <c r="C377"/>
      <c r="D377"/>
    </row>
    <row r="378" spans="1:4" ht="12.75">
      <c r="A378"/>
      <c r="B378" s="216"/>
      <c r="C378"/>
      <c r="D378"/>
    </row>
    <row r="379" spans="1:4" ht="12.75">
      <c r="A379"/>
      <c r="B379" s="216"/>
      <c r="C379"/>
      <c r="D379"/>
    </row>
    <row r="380" spans="1:4" ht="12.75">
      <c r="A380"/>
      <c r="B380" s="216"/>
      <c r="C380"/>
      <c r="D380"/>
    </row>
    <row r="381" spans="1:4" ht="12.75">
      <c r="A381"/>
      <c r="B381" s="216"/>
      <c r="C381"/>
      <c r="D381"/>
    </row>
    <row r="382" spans="1:4" ht="12.75">
      <c r="A382"/>
      <c r="B382" s="216"/>
      <c r="C382"/>
      <c r="D382"/>
    </row>
    <row r="383" spans="1:4" ht="12.75">
      <c r="A383"/>
      <c r="B383" s="216"/>
      <c r="C383"/>
      <c r="D383"/>
    </row>
    <row r="384" spans="1:4" ht="12.75">
      <c r="A384"/>
      <c r="B384" s="216"/>
      <c r="C384"/>
      <c r="D384"/>
    </row>
    <row r="385" spans="1:4" ht="12.75">
      <c r="A385"/>
      <c r="B385" s="216"/>
      <c r="C385"/>
      <c r="D385"/>
    </row>
  </sheetData>
  <sheetProtection/>
  <mergeCells count="34">
    <mergeCell ref="B6:B7"/>
    <mergeCell ref="A8:C8"/>
    <mergeCell ref="A11:C11"/>
    <mergeCell ref="A4:D4"/>
    <mergeCell ref="A5:D5"/>
    <mergeCell ref="A41:A44"/>
    <mergeCell ref="D41:D44"/>
    <mergeCell ref="A22:C22"/>
    <mergeCell ref="A23:D23"/>
    <mergeCell ref="A27:C27"/>
    <mergeCell ref="A12:C12"/>
    <mergeCell ref="A13:D13"/>
    <mergeCell ref="A17:C17"/>
    <mergeCell ref="B19:B20"/>
    <mergeCell ref="D46:D49"/>
    <mergeCell ref="A51:A54"/>
    <mergeCell ref="D51:D54"/>
    <mergeCell ref="A56:A59"/>
    <mergeCell ref="D56:D59"/>
    <mergeCell ref="A29:C29"/>
    <mergeCell ref="A31:A34"/>
    <mergeCell ref="D31:D34"/>
    <mergeCell ref="A36:A39"/>
    <mergeCell ref="D36:D39"/>
    <mergeCell ref="A61:A64"/>
    <mergeCell ref="D61:D64"/>
    <mergeCell ref="A9:D9"/>
    <mergeCell ref="A14:D14"/>
    <mergeCell ref="B15:B16"/>
    <mergeCell ref="A18:D18"/>
    <mergeCell ref="A21:C21"/>
    <mergeCell ref="A24:D24"/>
    <mergeCell ref="A26:C26"/>
    <mergeCell ref="A46:A4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Karol Wrzesiński</cp:lastModifiedBy>
  <cp:lastPrinted>2020-09-16T10:08:42Z</cp:lastPrinted>
  <dcterms:created xsi:type="dcterms:W3CDTF">2003-03-13T10:23:20Z</dcterms:created>
  <dcterms:modified xsi:type="dcterms:W3CDTF">2020-09-16T10:08:51Z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